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14124" windowHeight="9528" tabRatio="863" activeTab="10"/>
  </bookViews>
  <sheets>
    <sheet name="Notas a los Edos Financieros" sheetId="1" r:id="rId1"/>
    <sheet name="ACT" sheetId="60" r:id="rId2"/>
    <sheet name="ACT (I)" sheetId="16" r:id="rId3"/>
    <sheet name="ESF" sheetId="59" r:id="rId4"/>
    <sheet name="ESF (I)" sheetId="2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52" i="65" l="1"/>
  <c r="C41" i="65"/>
  <c r="C105" i="62" l="1"/>
  <c r="D105" i="62"/>
  <c r="D102" i="62"/>
  <c r="D101" i="62" s="1"/>
  <c r="C102" i="62"/>
  <c r="C101" i="62" s="1"/>
  <c r="D96" i="62"/>
  <c r="D95" i="62" s="1"/>
  <c r="C96" i="62"/>
  <c r="C95" i="62" s="1"/>
  <c r="D44" i="62"/>
  <c r="C44" i="62"/>
  <c r="D20" i="62" l="1"/>
  <c r="C20" i="62"/>
  <c r="D107" i="62" l="1"/>
  <c r="D104" i="62" s="1"/>
  <c r="C107" i="62"/>
  <c r="C104" i="62" s="1"/>
  <c r="D89" i="62"/>
  <c r="C89" i="62"/>
  <c r="D28" i="62"/>
  <c r="D38" i="62" s="1"/>
  <c r="D55" i="62" l="1"/>
  <c r="C55" i="62"/>
  <c r="D53" i="62"/>
  <c r="C53" i="62"/>
  <c r="D51" i="62"/>
  <c r="C51" i="62"/>
  <c r="D49" i="62"/>
  <c r="C49" i="62"/>
  <c r="D47" i="62"/>
  <c r="C47" i="62"/>
  <c r="C46" i="62" l="1"/>
  <c r="D46" i="62"/>
  <c r="D87" i="62"/>
  <c r="D86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87" i="62" l="1"/>
  <c r="C86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7" i="62"/>
  <c r="C77" i="62"/>
  <c r="D71" i="62"/>
  <c r="C71" i="62"/>
  <c r="D68" i="62"/>
  <c r="C68" i="62"/>
  <c r="D59" i="62"/>
  <c r="C59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58" i="62"/>
  <c r="C43" i="62" s="1"/>
  <c r="C117" i="62" s="1"/>
  <c r="D58" i="62"/>
  <c r="D43" i="62" s="1"/>
  <c r="D117" i="62" s="1"/>
  <c r="C98" i="60"/>
  <c r="C38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s="1"/>
  <c r="C39" i="64" l="1"/>
  <c r="B48" i="65" l="1"/>
  <c r="B37" i="65"/>
  <c r="B50" i="65"/>
  <c r="B39" i="65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06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<sst xmlns="http://schemas.openxmlformats.org/spreadsheetml/2006/main" count="938" uniqueCount="669">
  <si>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</si>
  <si>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</si>
  <si>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</si>
  <si>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</si>
  <si>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</si>
  <si>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</si>
  <si>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</si>
  <si>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</si>
  <si>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</si>
  <si>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</si>
  <si>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</si>
  <si>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</si>
  <si>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</si>
  <si>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</si>
  <si>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</si>
  <si>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</si>
  <si>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</si>
  <si>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</si>
  <si>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</si>
  <si>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</si>
  <si>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</si>
  <si>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</si>
  <si>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</si>
  <si>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</si>
  <si>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</si>
  <si>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</si>
  <si>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</si>
  <si>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</si>
  <si>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</si>
  <si>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</si>
  <si>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</si>
  <si>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</si>
  <si>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</si>
  <si>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</si>
  <si>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</si>
  <si>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</si>
  <si>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</si>
  <si>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</si>
  <si>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</si>
  <si>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</si>
  <si>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</si>
  <si>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</si>
  <si>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</si>
  <si>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</si>
  <si>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</si>
  <si>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</si>
  <si>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</si>
  <si>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</si>
  <si>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</si>
  <si>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</si>
  <si>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</si>
  <si>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</si>
  <si>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</si>
  <si>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</si>
  <si>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</si>
  <si>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</si>
  <si>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</si>
  <si>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</si>
  <si>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</si>
  <si>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</si>
  <si>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</si>
  <si>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</si>
  <si>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</si>
  <si>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</si>
  <si>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</si>
  <si>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</si>
  <si>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</si>
  <si>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</si>
  <si>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</si>
  <si>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</si>
  <si>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</si>
  <si>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</si>
  <si>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</si>
  <si>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</si>
  <si>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</si>
  <si>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</si>
  <si>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</si>
  <si>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</si>
  <si>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</si>
  <si>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</si>
  <si>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</si>
  <si>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</si>
  <si>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</si>
  <si>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</si>
  <si>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</si>
  <si>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</si>
  <si>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</si>
  <si>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</si>
  <si>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</si>
  <si>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</si>
  <si>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</si>
  <si>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</si>
  <si>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</si>
  <si>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</si>
  <si>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</si>
  <si>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</si>
  <si>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</si>
  <si>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</si>
  <si>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</si>
  <si>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</si>
  <si>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</si>
  <si>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</si>
  <si>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</si>
  <si>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</si>
  <si>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</si>
  <si>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</si>
  <si>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</si>
  <si>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</si>
  <si>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</si>
  <si>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</si>
  <si>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</si>
  <si>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</si>
  <si>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</si>
  <si>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</si>
  <si>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</si>
  <si>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</si>
  <si>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</si>
  <si>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</si>
  <si>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</si>
  <si>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</si>
  <si>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</si>
  <si>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</si>
  <si>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</si>
  <si>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</si>
  <si>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</si>
  <si>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</si>
  <si>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</si>
  <si>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</si>
  <si>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</si>
  <si>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</si>
  <si>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</si>
  <si>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</si>
  <si>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</si>
  <si>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</si>
  <si>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</si>
  <si>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</si>
  <si>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</si>
  <si>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</si>
  <si>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</si>
  <si>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</si>
  <si>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</si>
  <si>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</si>
  <si>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</si>
  <si>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</si>
  <si>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</si>
  <si>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</si>
  <si>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</si>
  <si>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</si>
  <si>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</si>
  <si>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</si>
  <si>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</si>
  <si>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</si>
  <si>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</si>
  <si>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</si>
  <si>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</si>
  <si>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</si>
  <si>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</si>
  <si>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</si>
  <si>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</si>
  <si>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</si>
  <si>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</si>
  <si>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</si>
  <si>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</si>
  <si>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</si>
  <si>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</si>
  <si>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</si>
  <si>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</si>
  <si>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</si>
  <si>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</si>
  <si>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</si>
  <si>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</si>
  <si>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</si>
  <si>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</si>
  <si>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</si>
  <si>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</si>
  <si>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</si>
  <si>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</si>
  <si>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</si>
  <si>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</si>
  <si>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</si>
  <si>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</si>
  <si>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</si>
  <si>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</si>
  <si>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</si>
  <si>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</si>
  <si>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</si>
  <si>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</si>
  <si>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</si>
  <si>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</si>
  <si>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</si>
  <si>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</si>
  <si>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</si>
  <si>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</si>
  <si>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</si>
  <si>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</si>
  <si>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</si>
  <si>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</si>
  <si>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</si>
  <si>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</si>
  <si>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</si>
  <si>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</si>
  <si>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</si>
  <si>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</si>
  <si>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</si>
  <si>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</si>
  <si>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</si>
  <si>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</si>
  <si>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</si>
  <si>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</si>
  <si>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</si>
  <si>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</si>
  <si>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</si>
  <si>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</si>
  <si>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</si>
  <si>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</si>
  <si>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</si>
  <si>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</si>
  <si>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</si>
  <si>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</si>
  <si>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</si>
  <si>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</si>
  <si>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</si>
  <si>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</si>
  <si>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</si>
  <si>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</si>
  <si>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</si>
  <si>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</si>
  <si>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</si>
  <si>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</si>
  <si>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</si>
  <si>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</si>
  <si>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</si>
  <si>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</si>
  <si>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</si>
  <si>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</si>
  <si>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</si>
  <si>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</si>
  <si>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</si>
  <si>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</si>
  <si>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</si>
  <si>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</si>
  <si>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</si>
  <si>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</si>
  <si>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</si>
  <si>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</si>
  <si>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</si>
  <si>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</si>
  <si>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</si>
  <si>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</si>
  <si>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</si>
  <si>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</si>
  <si>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</si>
  <si>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</si>
  <si>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</si>
  <si>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</si>
  <si>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</si>
  <si>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</si>
  <si>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</si>
  <si>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</si>
  <si>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</si>
  <si>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</si>
  <si>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</si>
  <si>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</si>
  <si>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</si>
  <si>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</si>
  <si>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</si>
  <si>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</si>
  <si>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</si>
  <si>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</si>
  <si>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</si>
  <si>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</si>
  <si>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</si>
  <si>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</si>
  <si>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</si>
  <si>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</si>
  <si>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</si>
  <si>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</si>
  <si>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</si>
  <si>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</si>
  <si>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</si>
  <si>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</si>
  <si>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</si>
  <si>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</si>
  <si>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</si>
  <si>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</si>
  <si>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</si>
  <si>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</si>
  <si>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</si>
  <si>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</si>
  <si>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</si>
  <si>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</si>
  <si>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</si>
  <si>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</si>
  <si>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</si>
  <si>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</si>
  <si>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</si>
  <si>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</si>
  <si>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</si>
  <si>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</si>
  <si>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</si>
  <si>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</si>
  <si>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</si>
  <si>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</si>
  <si>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</si>
  <si>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</si>
  <si>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</si>
  <si>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</si>
  <si>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</si>
  <si>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</si>
  <si>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</si>
  <si>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</si>
  <si>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</si>
  <si>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</si>
  <si>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</si>
  <si>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</si>
  <si>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</si>
  <si>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</si>
  <si>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</si>
  <si>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</si>
  <si>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</si>
  <si>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</si>
  <si>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</si>
  <si>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</si>
  <si>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</si>
  <si>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</si>
  <si>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</si>
  <si>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</si>
  <si>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</si>
  <si>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</si>
  <si>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</si>
  <si>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</si>
  <si>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</si>
  <si>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</si>
  <si>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</si>
  <si>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</si>
  <si>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</si>
  <si>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</si>
  <si>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</si>
  <si>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</si>
  <si>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</si>
  <si>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</si>
  <si>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</si>
  <si>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</si>
  <si>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</si>
  <si>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</si>
  <si>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</si>
  <si>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</si>
  <si>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</si>
  <si>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</si>
  <si>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</si>
  <si>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</si>
  <si>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</si>
  <si>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</si>
  <si>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</si>
  <si>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</si>
  <si>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</si>
  <si>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</si>
  <si>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</si>
  <si>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</si>
  <si>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</si>
  <si>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</si>
  <si>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</si>
  <si>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</si>
  <si>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</si>
  <si>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</si>
  <si>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</si>
  <si>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</si>
  <si>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</si>
  <si>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</si>
  <si>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</si>
  <si>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</si>
  <si>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</si>
  <si>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</si>
  <si>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</si>
  <si>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</si>
  <si>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</si>
  <si>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</si>
  <si>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</si>
  <si>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</si>
  <si>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</si>
  <si>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</si>
  <si>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</si>
  <si>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</si>
  <si>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</si>
  <si>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</si>
  <si>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</si>
  <si>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</si>
  <si>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</si>
  <si>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</si>
  <si>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</si>
  <si>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</si>
  <si>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</si>
  <si>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</si>
  <si>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</si>
  <si>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</si>
  <si>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</si>
  <si>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</si>
  <si>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</si>
  <si>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</si>
  <si>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</si>
  <si>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</si>
  <si>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</si>
  <si>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</si>
  <si>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</si>
  <si>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</si>
  <si>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</si>
  <si>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</si>
  <si>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</si>
  <si>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</si>
  <si>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</si>
  <si>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</si>
  <si>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</si>
  <si>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</si>
  <si>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</si>
  <si>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</si>
  <si>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</si>
  <si>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</si>
  <si>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</si>
  <si>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</si>
  <si>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</si>
  <si>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</si>
  <si>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</si>
  <si>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</si>
  <si>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</si>
  <si>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</si>
  <si>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</si>
  <si>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</si>
  <si>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</si>
  <si>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</si>
  <si>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</si>
  <si>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</si>
  <si>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</si>
  <si>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</si>
  <si>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</si>
  <si>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</si>
  <si>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</si>
  <si>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</si>
  <si>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</si>
  <si>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</si>
  <si>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</si>
  <si>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</si>
  <si>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</si>
  <si>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</si>
  <si>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</si>
  <si>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</si>
  <si>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</si>
  <si>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</si>
  <si>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</si>
  <si>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</si>
  <si>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</si>
  <si>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</si>
  <si>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</si>
  <si>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</si>
  <si>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</si>
  <si>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</si>
  <si>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</si>
  <si>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</si>
  <si>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</si>
  <si>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</si>
  <si>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</si>
  <si>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</si>
  <si>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</si>
  <si>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</si>
  <si>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</si>
  <si>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</si>
  <si>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</si>
  <si>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</si>
  <si>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</si>
  <si>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</si>
  <si>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</si>
  <si>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</si>
  <si>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</si>
  <si>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</si>
  <si>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</si>
  <si>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</si>
  <si>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</si>
  <si>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</si>
  <si>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</si>
  <si>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</si>
  <si>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</si>
  <si>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</si>
  <si>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</si>
  <si>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</si>
  <si>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</si>
  <si>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</si>
  <si>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</si>
  <si>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</si>
  <si>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</si>
  <si>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</si>
  <si>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</si>
  <si>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</si>
  <si>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</si>
  <si>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</si>
  <si>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</si>
  <si>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</si>
  <si>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</si>
  <si>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</si>
  <si>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</si>
  <si>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</si>
  <si>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</si>
  <si>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</si>
  <si>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</si>
  <si>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</si>
  <si>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</si>
  <si>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</si>
  <si>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</si>
  <si>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</si>
  <si>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</si>
  <si>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</si>
  <si>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</si>
  <si>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</si>
  <si>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</si>
  <si>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</si>
  <si>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</si>
  <si>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</si>
  <si>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</si>
  <si>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</si>
  <si>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</si>
  <si>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</si>
  <si>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</si>
  <si>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</si>
  <si>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</si>
  <si>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</si>
  <si>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</si>
  <si>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</si>
  <si>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</si>
  <si>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</si>
  <si>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</si>
  <si>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</si>
  <si>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</si>
  <si>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</si>
  <si>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</si>
  <si>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</si>
  <si>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</si>
  <si>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</si>
  <si>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</si>
  <si>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</si>
  <si>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</si>
  <si>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</si>
  <si>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</si>
  <si>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</si>
  <si>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</si>
  <si>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</si>
  <si>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</si>
  <si>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</si>
  <si>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</si>
  <si>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</si>
  <si>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</si>
  <si>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</si>
  <si>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</si>
  <si>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</si>
  <si>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</si>
  <si>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</si>
  <si>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</si>
  <si>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</si>
  <si>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</si>
  <si>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</si>
  <si>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</si>
  <si>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</si>
  <si>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</si>
  <si>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</si>
  <si>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</si>
  <si>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</si>
  <si>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</si>
  <si>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</si>
  <si>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</si>
  <si>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</si>
  <si>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</si>
  <si>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</si>
  <si>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</si>
  <si>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</si>
  <si>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</si>
  <si>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</si>
  <si>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</si>
  <si>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</si>
  <si>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</si>
  <si>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</si>
  <si>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</si>
  <si>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</si>
  <si>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</si>
  <si>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</si>
  <si>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</si>
  <si>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</si>
  <si>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</si>
  <si>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</si>
  <si>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</si>
  <si>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</si>
  <si>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</si>
  <si>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</si>
  <si>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</si>
  <si>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</si>
  <si>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</si>
  <si>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</si>
  <si>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</si>
  <si>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</si>
  <si>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</si>
  <si>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</si>
  <si>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</si>
  <si>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</si>
  <si>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</si>
  <si>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</si>
  <si>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</si>
  <si>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</si>
  <si>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</si>
  <si>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</si>
  <si>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</si>
  <si>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</si>
  <si>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</si>
  <si>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</si>
  <si>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</si>
  <si>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</si>
  <si>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</si>
  <si>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</si>
  <si>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</si>
  <si>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</si>
  <si>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</si>
  <si>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</si>
  <si>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</si>
  <si>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</si>
  <si>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</si>
  <si>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</si>
  <si>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</si>
  <si>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</si>
  <si>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</si>
  <si>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</si>
  <si>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</si>
  <si>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</si>
  <si>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</si>
  <si>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</si>
  <si>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</si>
  <si>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</si>
  <si>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</si>
  <si>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</si>
  <si>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</si>
  <si>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</si>
  <si>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</si>
  <si>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</si>
  <si>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</si>
  <si>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</si>
  <si>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</si>
  <si>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</si>
  <si>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</si>
  <si>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</si>
  <si>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</si>
  <si>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</si>
  <si>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</si>
  <si>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</si>
  <si>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</si>
  <si>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</si>
  <si>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</si>
  <si>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</si>
  <si>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</si>
  <si>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</si>
  <si>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</si>
  <si>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</si>
  <si>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</si>
  <si>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</si>
  <si>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</si>
  <si>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</si>
  <si>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</si>
  <si>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</si>
  <si>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Otras Inversiones</t>
  </si>
  <si>
    <t>3.6</t>
  </si>
  <si>
    <t>3.7</t>
  </si>
  <si>
    <t>Cuentas de Orden Presupuestarias de Ingresos</t>
  </si>
  <si>
    <t>Cuentas de Orden Presupuestarias de Egresos</t>
  </si>
  <si>
    <t>Modificaciones al Presupuesto de Egresos Aprobados</t>
  </si>
  <si>
    <t>Municipio de Yuriria</t>
  </si>
  <si>
    <t>Correspondiente 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</si>
</sst>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5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2" fillId="0" borderId="0" xfId="9" applyFont="1" applyFill="1" applyAlignment="1">
      <alignment horizontal="center"/>
    </xf>
    <xf numFmtId="0" fontId="12" fillId="0" borderId="0" xfId="9" applyFont="1" applyFill="1"/>
    <xf numFmtId="4" fontId="12" fillId="0" borderId="0" xfId="9" applyNumberFormat="1" applyFont="1" applyFill="1"/>
    <xf numFmtId="0" fontId="13" fillId="0" borderId="0" xfId="8" applyFont="1" applyBorder="1"/>
    <xf numFmtId="0" fontId="11" fillId="8" borderId="13" xfId="13" applyFont="1" applyFill="1" applyBorder="1" applyAlignment="1">
      <alignment vertical="center"/>
    </xf>
    <xf numFmtId="0" fontId="11" fillId="8" borderId="18" xfId="13" applyFont="1" applyFill="1" applyBorder="1" applyAlignment="1">
      <alignment vertical="center"/>
    </xf>
    <xf numFmtId="0" fontId="12" fillId="0" borderId="2" xfId="13" applyFont="1" applyFill="1" applyBorder="1" applyAlignment="1">
      <alignment horizontal="center" vertical="center"/>
    </xf>
    <xf numFmtId="0" fontId="3" fillId="0" borderId="1" xfId="13" applyFont="1" applyBorder="1" applyAlignment="1">
      <alignment horizontal="left" vertical="center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0" borderId="14" xfId="13" applyFont="1" applyFill="1" applyBorder="1" applyAlignment="1">
      <alignment horizontal="center" vertical="center"/>
    </xf>
    <xf numFmtId="4" fontId="13" fillId="0" borderId="12" xfId="13" applyNumberFormat="1" applyFont="1" applyBorder="1" applyAlignment="1">
      <alignment horizontal="right" vertical="center" wrapText="1" indent="1"/>
    </xf>
    <xf numFmtId="0" fontId="2" fillId="0" borderId="1" xfId="9" applyFont="1" applyFill="1" applyBorder="1" applyAlignment="1">
      <alignment horizontal="center"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3" fontId="12" fillId="8" borderId="1" xfId="18" applyFont="1" applyFill="1" applyBorder="1" applyAlignment="1">
      <alignment horizontal="right" vertical="center" wrapText="1" indent="1"/>
    </xf>
    <xf numFmtId="43" fontId="12" fillId="0" borderId="9" xfId="18" applyFont="1" applyFill="1" applyBorder="1" applyAlignment="1">
      <alignment horizontal="right" vertical="center"/>
    </xf>
    <xf numFmtId="43" fontId="12" fillId="0" borderId="1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wrapText="1" indent="1"/>
    </xf>
    <xf numFmtId="43" fontId="13" fillId="0" borderId="9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indent="1"/>
    </xf>
    <xf numFmtId="43" fontId="13" fillId="0" borderId="11" xfId="18" applyFont="1" applyFill="1" applyBorder="1" applyAlignment="1">
      <alignment horizontal="right" vertical="center" indent="1"/>
    </xf>
    <xf numFmtId="43" fontId="12" fillId="8" borderId="1" xfId="18" applyFont="1" applyFill="1" applyBorder="1" applyAlignment="1">
      <alignment horizontal="right" vertical="center"/>
    </xf>
    <xf numFmtId="43" fontId="3" fillId="0" borderId="1" xfId="18" applyFont="1" applyFill="1" applyBorder="1" applyAlignment="1">
      <alignment horizontal="right" vertical="center" wrapText="1" indent="1"/>
    </xf>
    <xf numFmtId="43" fontId="3" fillId="0" borderId="9" xfId="18" applyFont="1" applyFill="1" applyBorder="1" applyAlignment="1">
      <alignment horizontal="right" vertical="center"/>
    </xf>
    <xf numFmtId="43" fontId="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indent="1"/>
    </xf>
    <xf numFmtId="43" fontId="13" fillId="0" borderId="9" xfId="18" applyFont="1" applyFill="1" applyBorder="1" applyAlignment="1">
      <alignment horizontal="right" vertical="center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39" activePane="bottomLeft" state="frozen"/>
      <selection activeCell="A14" sqref="A14:B14"/>
      <selection pane="bottomLeft" activeCell="B58" sqref="B58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64" t="s">
        <v>667</v>
      </c>
      <c r="B1" s="164"/>
      <c r="C1" s="17"/>
      <c r="D1" s="14" t="s">
        <v>601</v>
      </c>
      <c r="E1" s="15">
        <v>2024</v>
      </c>
    </row>
    <row r="2" spans="1:5" ht="18.899999999999999" customHeight="1" x14ac:dyDescent="0.2">
      <c r="A2" s="165" t="s">
        <v>600</v>
      </c>
      <c r="B2" s="165"/>
      <c r="C2" s="36"/>
      <c r="D2" s="14" t="s">
        <v>602</v>
      </c>
      <c r="E2" s="17" t="s">
        <v>607</v>
      </c>
    </row>
    <row r="3" spans="1:5" ht="18.899999999999999" customHeight="1" x14ac:dyDescent="0.2">
      <c r="A3" s="166" t="s">
        <v>668</v>
      </c>
      <c r="B3" s="166"/>
      <c r="C3" s="17"/>
      <c r="D3" s="14" t="s">
        <v>603</v>
      </c>
      <c r="E3" s="15">
        <v>1</v>
      </c>
    </row>
    <row r="4" spans="1:5" s="87" customFormat="1" ht="18.899999999999999" customHeight="1" x14ac:dyDescent="0.2">
      <c r="A4" s="166" t="s">
        <v>622</v>
      </c>
      <c r="B4" s="166"/>
      <c r="C4" s="166"/>
      <c r="D4" s="166"/>
      <c r="E4" s="166"/>
    </row>
    <row r="5" spans="1:5" ht="15" customHeight="1" x14ac:dyDescent="0.2">
      <c r="A5" s="130" t="s">
        <v>41</v>
      </c>
      <c r="B5" s="12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568</v>
      </c>
      <c r="B10" s="46" t="s">
        <v>303</v>
      </c>
    </row>
    <row r="11" spans="1:5" x14ac:dyDescent="0.2">
      <c r="A11" s="45" t="s">
        <v>569</v>
      </c>
      <c r="B11" s="46" t="s">
        <v>570</v>
      </c>
    </row>
    <row r="12" spans="1:5" x14ac:dyDescent="0.2">
      <c r="A12" s="45" t="s">
        <v>571</v>
      </c>
      <c r="B12" s="46" t="s">
        <v>340</v>
      </c>
    </row>
    <row r="13" spans="1:5" x14ac:dyDescent="0.2">
      <c r="A13" s="45" t="s">
        <v>572</v>
      </c>
      <c r="B13" s="46" t="s">
        <v>357</v>
      </c>
    </row>
    <row r="14" spans="1:5" x14ac:dyDescent="0.2">
      <c r="A14" s="45" t="s">
        <v>1</v>
      </c>
      <c r="B14" s="46" t="s">
        <v>2</v>
      </c>
    </row>
    <row r="15" spans="1:5" x14ac:dyDescent="0.2">
      <c r="A15" s="45" t="s">
        <v>3</v>
      </c>
      <c r="B15" s="46" t="s">
        <v>4</v>
      </c>
    </row>
    <row r="16" spans="1:5" x14ac:dyDescent="0.2">
      <c r="A16" s="45" t="s">
        <v>5</v>
      </c>
      <c r="B16" s="46" t="s">
        <v>6</v>
      </c>
    </row>
    <row r="17" spans="1:2" x14ac:dyDescent="0.2">
      <c r="A17" s="45" t="s">
        <v>130</v>
      </c>
      <c r="B17" s="46" t="s">
        <v>582</v>
      </c>
    </row>
    <row r="18" spans="1:2" x14ac:dyDescent="0.2">
      <c r="A18" s="45" t="s">
        <v>7</v>
      </c>
      <c r="B18" s="46" t="s">
        <v>583</v>
      </c>
    </row>
    <row r="19" spans="1:2" x14ac:dyDescent="0.2">
      <c r="A19" s="45" t="s">
        <v>8</v>
      </c>
      <c r="B19" s="46" t="s">
        <v>129</v>
      </c>
    </row>
    <row r="20" spans="1:2" x14ac:dyDescent="0.2">
      <c r="A20" s="45" t="s">
        <v>9</v>
      </c>
      <c r="B20" s="46" t="s">
        <v>10</v>
      </c>
    </row>
    <row r="21" spans="1:2" x14ac:dyDescent="0.2">
      <c r="A21" s="45" t="s">
        <v>11</v>
      </c>
      <c r="B21" s="46" t="s">
        <v>12</v>
      </c>
    </row>
    <row r="22" spans="1:2" x14ac:dyDescent="0.2">
      <c r="A22" s="45" t="s">
        <v>13</v>
      </c>
      <c r="B22" s="46" t="s">
        <v>14</v>
      </c>
    </row>
    <row r="23" spans="1:2" x14ac:dyDescent="0.2">
      <c r="A23" s="45" t="s">
        <v>15</v>
      </c>
      <c r="B23" s="46" t="s">
        <v>16</v>
      </c>
    </row>
    <row r="24" spans="1:2" x14ac:dyDescent="0.2">
      <c r="A24" s="45" t="s">
        <v>17</v>
      </c>
      <c r="B24" s="46" t="s">
        <v>584</v>
      </c>
    </row>
    <row r="25" spans="1:2" x14ac:dyDescent="0.2">
      <c r="A25" s="45" t="s">
        <v>18</v>
      </c>
      <c r="B25" s="46" t="s">
        <v>19</v>
      </c>
    </row>
    <row r="26" spans="1:2" s="87" customFormat="1" x14ac:dyDescent="0.2">
      <c r="A26" s="45" t="s">
        <v>20</v>
      </c>
      <c r="B26" s="46" t="s">
        <v>182</v>
      </c>
    </row>
    <row r="27" spans="1:2" x14ac:dyDescent="0.2">
      <c r="A27" s="45" t="s">
        <v>21</v>
      </c>
      <c r="B27" s="46" t="s">
        <v>22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623</v>
      </c>
    </row>
    <row r="41" spans="1:2" ht="10.8" thickBot="1" x14ac:dyDescent="0.25">
      <c r="A41" s="11"/>
      <c r="B41" s="12"/>
    </row>
    <row r="44" spans="1:2" x14ac:dyDescent="0.2">
      <c r="B44" s="87" t="s">
        <v>624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10" location="ACT!A8" display="ACT-01"/>
    <hyperlink ref="A11" location="ACT!A56" display="ACT-02"/>
    <hyperlink ref="A12" location="ACT!A71" display="ACT-03"/>
    <hyperlink ref="A13" location="ACT!A96" display="ACT-04"/>
    <hyperlink ref="A14" location="ESF!A6" display="ESF-01"/>
    <hyperlink ref="A15" location="ESF!A13" display="ESF-02"/>
    <hyperlink ref="A16" location="ESF!A18" display="ESF-03"/>
    <hyperlink ref="A17" location="ESF!A30" display="ESF-04"/>
    <hyperlink ref="A18" location="ESF!A39" display="ESF-05"/>
    <hyperlink ref="A19" location="ESF!A44" display="ESF-06"/>
    <hyperlink ref="A20" location="ESF!A48" display="ESF-07"/>
    <hyperlink ref="A21" location="ESF!A52" display="ESF-08"/>
    <hyperlink ref="A22" location="ESF!A72" display="ESF-09"/>
    <hyperlink ref="A23" location="ESF!A88" display="ESF-10"/>
    <hyperlink ref="A24" location="ESF!A94" display="ESF-11"/>
    <hyperlink ref="A25" location="ESF!A108" display="ESF-12"/>
    <hyperlink ref="A26" location="ESF!A125" display="ESF-13"/>
    <hyperlink ref="A27" location="ESF!A142" display="ESF-14"/>
    <hyperlink ref="B10" location="ACT!A8" display="INGRESOS DE GESTION"/>
    <hyperlink ref="B11" location="ACT!A56" display="PARTICIPACIONES, APORTACIONES, CONVENIOS, INCENTIVOS…"/>
    <hyperlink ref="B12" location="ACT!A71" display="OTROS INGRESOS Y BENEFICIOS"/>
    <hyperlink ref="B13" location="ACT!A96" display="GASTOS Y OTRAS PERDIDAS"/>
    <hyperlink ref="B14" location="ESF!A6" display="FONDOS CON AFECTACIÓN ESPECÍFICA E INVERSIONES FINANCIERAS"/>
    <hyperlink ref="B15" location="ESF!A13" display="CONTRIBUCIONES POR RECUPERAR"/>
    <hyperlink ref="B16" location="ESF!A18" display="CONTRIBUCIONES POR RECUPERAR CORTO PLAZO"/>
    <hyperlink ref="B17" location="ESF!A30" display="BIENES DISPONIBLES PARA SU TRANSFORMACIÓN ESTIMACIONES Y DETERIOROS (INVENTARIOS)"/>
    <hyperlink ref="B18" location="ESF!A39" display="ALMACENES"/>
    <hyperlink ref="B19" location="ESF!A44" display="FIDEICOMISOS, MANDATOS Y CONTRATOS ANÁLOGOS"/>
    <hyperlink ref="B20" location="ESF!A48" display="PARTICIPACIONES Y APORTACIONES DE CAPITAL"/>
    <hyperlink ref="B21" location="ESF!A52" display="BIENES MUEBLES E INMUEBLES"/>
    <hyperlink ref="B22" location="ESF!A72" display="INTANGIBLES Y DIFERIDOS"/>
    <hyperlink ref="B23" location="ESF!A88" display="ESTIMACIONES Y DETERIOROS"/>
    <hyperlink ref="B24" location="ESF!A94" display="OTROS ACTIVOS"/>
    <hyperlink ref="B25" location="ESF!A108" display="CUENTAS Y DOCUMENTOS POR PAGAR"/>
    <hyperlink ref="B26" location="ESF!A125" display="FONDOS Y BIENES DE TERCEROS"/>
    <hyperlink ref="B27" location="ESF!A142" display="OTROS PASIVOS CIRCULANTE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topLeftCell="A170" zoomScaleNormal="100" workbookViewId="0">
      <selection activeCell="B209" sqref="B209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65" t="s">
        <v>667</v>
      </c>
      <c r="B1" s="165"/>
      <c r="C1" s="165"/>
      <c r="D1" s="14" t="s">
        <v>604</v>
      </c>
      <c r="E1" s="25">
        <v>2024</v>
      </c>
    </row>
    <row r="2" spans="1:5" s="16" customFormat="1" ht="18.899999999999999" customHeight="1" x14ac:dyDescent="0.3">
      <c r="A2" s="165" t="s">
        <v>609</v>
      </c>
      <c r="B2" s="165"/>
      <c r="C2" s="165"/>
      <c r="D2" s="14" t="s">
        <v>605</v>
      </c>
      <c r="E2" s="25" t="s">
        <v>607</v>
      </c>
    </row>
    <row r="3" spans="1:5" s="16" customFormat="1" ht="18.899999999999999" customHeight="1" x14ac:dyDescent="0.3">
      <c r="A3" s="165" t="s">
        <v>668</v>
      </c>
      <c r="B3" s="165"/>
      <c r="C3" s="165"/>
      <c r="D3" s="14" t="s">
        <v>606</v>
      </c>
      <c r="E3" s="25">
        <v>1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88" t="s">
        <v>566</v>
      </c>
      <c r="B6" s="47"/>
      <c r="C6" s="47"/>
      <c r="D6" s="47"/>
      <c r="E6" s="47"/>
    </row>
    <row r="7" spans="1:5" x14ac:dyDescent="0.2">
      <c r="A7" s="48" t="s">
        <v>143</v>
      </c>
      <c r="B7" s="48" t="s">
        <v>140</v>
      </c>
      <c r="C7" s="48" t="s">
        <v>141</v>
      </c>
      <c r="D7" s="48" t="s">
        <v>302</v>
      </c>
      <c r="E7" s="48"/>
    </row>
    <row r="8" spans="1:5" x14ac:dyDescent="0.2">
      <c r="A8" s="50">
        <v>4100</v>
      </c>
      <c r="B8" s="51" t="s">
        <v>303</v>
      </c>
      <c r="C8" s="55">
        <f>SUM(C9+C19+C25+C28+C34+C37+C46)</f>
        <v>30313268.679999996</v>
      </c>
      <c r="D8" s="86"/>
      <c r="E8" s="49"/>
    </row>
    <row r="9" spans="1:5" x14ac:dyDescent="0.2">
      <c r="A9" s="50">
        <v>4110</v>
      </c>
      <c r="B9" s="51" t="s">
        <v>304</v>
      </c>
      <c r="C9" s="55">
        <f>SUM(C10:C18)</f>
        <v>13534979.59</v>
      </c>
      <c r="D9" s="86"/>
      <c r="E9" s="49"/>
    </row>
    <row r="10" spans="1:5" x14ac:dyDescent="0.2">
      <c r="A10" s="50">
        <v>4111</v>
      </c>
      <c r="B10" s="51" t="s">
        <v>305</v>
      </c>
      <c r="C10" s="55">
        <v>0</v>
      </c>
      <c r="D10" s="86"/>
      <c r="E10" s="49"/>
    </row>
    <row r="11" spans="1:5" x14ac:dyDescent="0.2">
      <c r="A11" s="50">
        <v>4112</v>
      </c>
      <c r="B11" s="51" t="s">
        <v>306</v>
      </c>
      <c r="C11" s="55">
        <v>12301956.66</v>
      </c>
      <c r="D11" s="86"/>
      <c r="E11" s="49"/>
    </row>
    <row r="12" spans="1:5" x14ac:dyDescent="0.2">
      <c r="A12" s="50">
        <v>4113</v>
      </c>
      <c r="B12" s="51" t="s">
        <v>307</v>
      </c>
      <c r="C12" s="55">
        <v>0</v>
      </c>
      <c r="D12" s="86"/>
      <c r="E12" s="49"/>
    </row>
    <row r="13" spans="1:5" x14ac:dyDescent="0.2">
      <c r="A13" s="50">
        <v>4114</v>
      </c>
      <c r="B13" s="51" t="s">
        <v>308</v>
      </c>
      <c r="C13" s="55">
        <v>0</v>
      </c>
      <c r="D13" s="86"/>
      <c r="E13" s="49"/>
    </row>
    <row r="14" spans="1:5" x14ac:dyDescent="0.2">
      <c r="A14" s="50">
        <v>4115</v>
      </c>
      <c r="B14" s="51" t="s">
        <v>309</v>
      </c>
      <c r="C14" s="55">
        <v>0</v>
      </c>
      <c r="D14" s="86"/>
      <c r="E14" s="49"/>
    </row>
    <row r="15" spans="1:5" x14ac:dyDescent="0.2">
      <c r="A15" s="50">
        <v>4116</v>
      </c>
      <c r="B15" s="51" t="s">
        <v>310</v>
      </c>
      <c r="C15" s="55">
        <v>0</v>
      </c>
      <c r="D15" s="86"/>
      <c r="E15" s="49"/>
    </row>
    <row r="16" spans="1:5" x14ac:dyDescent="0.2">
      <c r="A16" s="50">
        <v>4117</v>
      </c>
      <c r="B16" s="51" t="s">
        <v>311</v>
      </c>
      <c r="C16" s="55">
        <v>1233022.93</v>
      </c>
      <c r="D16" s="86"/>
      <c r="E16" s="49"/>
    </row>
    <row r="17" spans="1:5" ht="20.399999999999999" x14ac:dyDescent="0.2">
      <c r="A17" s="50">
        <v>4118</v>
      </c>
      <c r="B17" s="52" t="s">
        <v>489</v>
      </c>
      <c r="C17" s="55">
        <v>0</v>
      </c>
      <c r="D17" s="86"/>
      <c r="E17" s="49"/>
    </row>
    <row r="18" spans="1:5" x14ac:dyDescent="0.2">
      <c r="A18" s="50">
        <v>4119</v>
      </c>
      <c r="B18" s="51" t="s">
        <v>312</v>
      </c>
      <c r="C18" s="55">
        <v>0</v>
      </c>
      <c r="D18" s="86"/>
      <c r="E18" s="49"/>
    </row>
    <row r="19" spans="1:5" x14ac:dyDescent="0.2">
      <c r="A19" s="50">
        <v>4120</v>
      </c>
      <c r="B19" s="51" t="s">
        <v>313</v>
      </c>
      <c r="C19" s="55">
        <f>SUM(C20:C24)</f>
        <v>0</v>
      </c>
      <c r="D19" s="86"/>
      <c r="E19" s="49"/>
    </row>
    <row r="20" spans="1:5" x14ac:dyDescent="0.2">
      <c r="A20" s="50">
        <v>4121</v>
      </c>
      <c r="B20" s="51" t="s">
        <v>314</v>
      </c>
      <c r="C20" s="55">
        <v>0</v>
      </c>
      <c r="D20" s="86"/>
      <c r="E20" s="49"/>
    </row>
    <row r="21" spans="1:5" x14ac:dyDescent="0.2">
      <c r="A21" s="50">
        <v>4122</v>
      </c>
      <c r="B21" s="51" t="s">
        <v>490</v>
      </c>
      <c r="C21" s="55">
        <v>0</v>
      </c>
      <c r="D21" s="86"/>
      <c r="E21" s="49"/>
    </row>
    <row r="22" spans="1:5" x14ac:dyDescent="0.2">
      <c r="A22" s="50">
        <v>4123</v>
      </c>
      <c r="B22" s="51" t="s">
        <v>315</v>
      </c>
      <c r="C22" s="55">
        <v>0</v>
      </c>
      <c r="D22" s="86"/>
      <c r="E22" s="49"/>
    </row>
    <row r="23" spans="1:5" x14ac:dyDescent="0.2">
      <c r="A23" s="50">
        <v>4124</v>
      </c>
      <c r="B23" s="51" t="s">
        <v>316</v>
      </c>
      <c r="C23" s="55">
        <v>0</v>
      </c>
      <c r="D23" s="86"/>
      <c r="E23" s="49"/>
    </row>
    <row r="24" spans="1:5" x14ac:dyDescent="0.2">
      <c r="A24" s="50">
        <v>4129</v>
      </c>
      <c r="B24" s="51" t="s">
        <v>317</v>
      </c>
      <c r="C24" s="55">
        <v>0</v>
      </c>
      <c r="D24" s="86"/>
      <c r="E24" s="49"/>
    </row>
    <row r="25" spans="1:5" x14ac:dyDescent="0.2">
      <c r="A25" s="50">
        <v>4130</v>
      </c>
      <c r="B25" s="51" t="s">
        <v>318</v>
      </c>
      <c r="C25" s="55">
        <f>SUM(C26:C27)</f>
        <v>0</v>
      </c>
      <c r="D25" s="86"/>
      <c r="E25" s="49"/>
    </row>
    <row r="26" spans="1:5" x14ac:dyDescent="0.2">
      <c r="A26" s="50">
        <v>4131</v>
      </c>
      <c r="B26" s="51" t="s">
        <v>319</v>
      </c>
      <c r="C26" s="55">
        <v>0</v>
      </c>
      <c r="D26" s="86"/>
      <c r="E26" s="49"/>
    </row>
    <row r="27" spans="1:5" ht="20.399999999999999" x14ac:dyDescent="0.2">
      <c r="A27" s="50">
        <v>4132</v>
      </c>
      <c r="B27" s="52" t="s">
        <v>491</v>
      </c>
      <c r="C27" s="55">
        <v>0</v>
      </c>
      <c r="D27" s="86"/>
      <c r="E27" s="49"/>
    </row>
    <row r="28" spans="1:5" x14ac:dyDescent="0.2">
      <c r="A28" s="50">
        <v>4140</v>
      </c>
      <c r="B28" s="51" t="s">
        <v>320</v>
      </c>
      <c r="C28" s="55">
        <f>SUM(C29:C33)</f>
        <v>15037569.200000001</v>
      </c>
      <c r="D28" s="86"/>
      <c r="E28" s="49"/>
    </row>
    <row r="29" spans="1:5" x14ac:dyDescent="0.2">
      <c r="A29" s="50">
        <v>4141</v>
      </c>
      <c r="B29" s="51" t="s">
        <v>321</v>
      </c>
      <c r="C29" s="55">
        <v>392689</v>
      </c>
      <c r="D29" s="86"/>
      <c r="E29" s="49"/>
    </row>
    <row r="30" spans="1:5" x14ac:dyDescent="0.2">
      <c r="A30" s="50">
        <v>4143</v>
      </c>
      <c r="B30" s="51" t="s">
        <v>322</v>
      </c>
      <c r="C30" s="55">
        <v>13152505.720000001</v>
      </c>
      <c r="D30" s="86"/>
      <c r="E30" s="49"/>
    </row>
    <row r="31" spans="1:5" x14ac:dyDescent="0.2">
      <c r="A31" s="50">
        <v>4144</v>
      </c>
      <c r="B31" s="51" t="s">
        <v>323</v>
      </c>
      <c r="C31" s="55">
        <v>-468110.03</v>
      </c>
      <c r="D31" s="86"/>
      <c r="E31" s="49"/>
    </row>
    <row r="32" spans="1:5" ht="20.399999999999999" x14ac:dyDescent="0.2">
      <c r="A32" s="50">
        <v>4145</v>
      </c>
      <c r="B32" s="52" t="s">
        <v>492</v>
      </c>
      <c r="C32" s="55">
        <v>1960484.51</v>
      </c>
      <c r="D32" s="86"/>
      <c r="E32" s="49"/>
    </row>
    <row r="33" spans="1:5" x14ac:dyDescent="0.2">
      <c r="A33" s="50">
        <v>4149</v>
      </c>
      <c r="B33" s="51" t="s">
        <v>324</v>
      </c>
      <c r="C33" s="55">
        <v>0</v>
      </c>
      <c r="D33" s="86"/>
      <c r="E33" s="49"/>
    </row>
    <row r="34" spans="1:5" x14ac:dyDescent="0.2">
      <c r="A34" s="50">
        <v>4150</v>
      </c>
      <c r="B34" s="51" t="s">
        <v>493</v>
      </c>
      <c r="C34" s="55">
        <f>SUM(C35:C36)</f>
        <v>1393183.49</v>
      </c>
      <c r="D34" s="86"/>
      <c r="E34" s="49"/>
    </row>
    <row r="35" spans="1:5" x14ac:dyDescent="0.2">
      <c r="A35" s="50">
        <v>4151</v>
      </c>
      <c r="B35" s="51" t="s">
        <v>493</v>
      </c>
      <c r="C35" s="55">
        <v>1393183.49</v>
      </c>
      <c r="D35" s="86"/>
      <c r="E35" s="49"/>
    </row>
    <row r="36" spans="1:5" ht="20.399999999999999" x14ac:dyDescent="0.2">
      <c r="A36" s="50">
        <v>4154</v>
      </c>
      <c r="B36" s="52" t="s">
        <v>494</v>
      </c>
      <c r="C36" s="55">
        <v>0</v>
      </c>
      <c r="D36" s="86"/>
      <c r="E36" s="49"/>
    </row>
    <row r="37" spans="1:5" x14ac:dyDescent="0.2">
      <c r="A37" s="50">
        <v>4160</v>
      </c>
      <c r="B37" s="51" t="s">
        <v>495</v>
      </c>
      <c r="C37" s="55">
        <f>SUM(C38:C45)</f>
        <v>347536.4</v>
      </c>
      <c r="D37" s="86"/>
      <c r="E37" s="49"/>
    </row>
    <row r="38" spans="1:5" x14ac:dyDescent="0.2">
      <c r="A38" s="50">
        <v>4161</v>
      </c>
      <c r="B38" s="51" t="s">
        <v>325</v>
      </c>
      <c r="C38" s="55">
        <v>0</v>
      </c>
      <c r="D38" s="86"/>
      <c r="E38" s="49"/>
    </row>
    <row r="39" spans="1:5" x14ac:dyDescent="0.2">
      <c r="A39" s="50">
        <v>4162</v>
      </c>
      <c r="B39" s="51" t="s">
        <v>326</v>
      </c>
      <c r="C39" s="55">
        <v>232479.4</v>
      </c>
      <c r="D39" s="86"/>
      <c r="E39" s="49"/>
    </row>
    <row r="40" spans="1:5" x14ac:dyDescent="0.2">
      <c r="A40" s="50">
        <v>4163</v>
      </c>
      <c r="B40" s="51" t="s">
        <v>327</v>
      </c>
      <c r="C40" s="55">
        <v>28811</v>
      </c>
      <c r="D40" s="86"/>
      <c r="E40" s="49"/>
    </row>
    <row r="41" spans="1:5" x14ac:dyDescent="0.2">
      <c r="A41" s="50">
        <v>4164</v>
      </c>
      <c r="B41" s="51" t="s">
        <v>328</v>
      </c>
      <c r="C41" s="55">
        <v>0</v>
      </c>
      <c r="D41" s="86"/>
      <c r="E41" s="49"/>
    </row>
    <row r="42" spans="1:5" x14ac:dyDescent="0.2">
      <c r="A42" s="50">
        <v>4165</v>
      </c>
      <c r="B42" s="51" t="s">
        <v>329</v>
      </c>
      <c r="C42" s="55">
        <v>0</v>
      </c>
      <c r="D42" s="86"/>
      <c r="E42" s="49"/>
    </row>
    <row r="43" spans="1:5" ht="20.399999999999999" x14ac:dyDescent="0.2">
      <c r="A43" s="50">
        <v>4166</v>
      </c>
      <c r="B43" s="52" t="s">
        <v>496</v>
      </c>
      <c r="C43" s="55">
        <v>0</v>
      </c>
      <c r="D43" s="86"/>
      <c r="E43" s="49"/>
    </row>
    <row r="44" spans="1:5" x14ac:dyDescent="0.2">
      <c r="A44" s="50">
        <v>4168</v>
      </c>
      <c r="B44" s="51" t="s">
        <v>330</v>
      </c>
      <c r="C44" s="55">
        <v>0</v>
      </c>
      <c r="D44" s="86"/>
      <c r="E44" s="49"/>
    </row>
    <row r="45" spans="1:5" x14ac:dyDescent="0.2">
      <c r="A45" s="50">
        <v>4169</v>
      </c>
      <c r="B45" s="51" t="s">
        <v>331</v>
      </c>
      <c r="C45" s="55">
        <v>86246</v>
      </c>
      <c r="D45" s="86"/>
      <c r="E45" s="49"/>
    </row>
    <row r="46" spans="1:5" x14ac:dyDescent="0.2">
      <c r="A46" s="50">
        <v>4170</v>
      </c>
      <c r="B46" s="51" t="s">
        <v>599</v>
      </c>
      <c r="C46" s="55">
        <f>SUM(C47:C54)</f>
        <v>0</v>
      </c>
      <c r="D46" s="86"/>
      <c r="E46" s="49"/>
    </row>
    <row r="47" spans="1:5" x14ac:dyDescent="0.2">
      <c r="A47" s="50">
        <v>4171</v>
      </c>
      <c r="B47" s="53" t="s">
        <v>497</v>
      </c>
      <c r="C47" s="55">
        <v>0</v>
      </c>
      <c r="D47" s="86"/>
      <c r="E47" s="49"/>
    </row>
    <row r="48" spans="1:5" x14ac:dyDescent="0.2">
      <c r="A48" s="50">
        <v>4172</v>
      </c>
      <c r="B48" s="51" t="s">
        <v>498</v>
      </c>
      <c r="C48" s="55">
        <v>0</v>
      </c>
      <c r="D48" s="86"/>
      <c r="E48" s="49"/>
    </row>
    <row r="49" spans="1:5" ht="20.399999999999999" x14ac:dyDescent="0.2">
      <c r="A49" s="50">
        <v>4173</v>
      </c>
      <c r="B49" s="52" t="s">
        <v>499</v>
      </c>
      <c r="C49" s="55">
        <v>0</v>
      </c>
      <c r="D49" s="86"/>
      <c r="E49" s="49"/>
    </row>
    <row r="50" spans="1:5" ht="20.399999999999999" x14ac:dyDescent="0.2">
      <c r="A50" s="50">
        <v>4174</v>
      </c>
      <c r="B50" s="52" t="s">
        <v>500</v>
      </c>
      <c r="C50" s="55">
        <v>0</v>
      </c>
      <c r="D50" s="86"/>
      <c r="E50" s="49"/>
    </row>
    <row r="51" spans="1:5" ht="20.399999999999999" x14ac:dyDescent="0.2">
      <c r="A51" s="50">
        <v>4175</v>
      </c>
      <c r="B51" s="52" t="s">
        <v>501</v>
      </c>
      <c r="C51" s="55">
        <v>0</v>
      </c>
      <c r="D51" s="86"/>
      <c r="E51" s="49"/>
    </row>
    <row r="52" spans="1:5" ht="20.399999999999999" x14ac:dyDescent="0.2">
      <c r="A52" s="50">
        <v>4176</v>
      </c>
      <c r="B52" s="52" t="s">
        <v>502</v>
      </c>
      <c r="C52" s="55">
        <v>0</v>
      </c>
      <c r="D52" s="86"/>
      <c r="E52" s="49"/>
    </row>
    <row r="53" spans="1:5" ht="20.399999999999999" x14ac:dyDescent="0.2">
      <c r="A53" s="50">
        <v>4177</v>
      </c>
      <c r="B53" s="52" t="s">
        <v>503</v>
      </c>
      <c r="C53" s="55">
        <v>0</v>
      </c>
      <c r="D53" s="86"/>
      <c r="E53" s="49"/>
    </row>
    <row r="54" spans="1:5" x14ac:dyDescent="0.2">
      <c r="A54" s="50">
        <v>4178</v>
      </c>
      <c r="B54" s="52" t="s">
        <v>504</v>
      </c>
      <c r="C54" s="55">
        <v>0</v>
      </c>
      <c r="D54" s="86"/>
      <c r="E54" s="49"/>
    </row>
    <row r="55" spans="1:5" x14ac:dyDescent="0.2">
      <c r="A55" s="50"/>
      <c r="B55" s="52"/>
      <c r="C55" s="55"/>
      <c r="D55" s="86"/>
      <c r="E55" s="49"/>
    </row>
    <row r="56" spans="1:5" x14ac:dyDescent="0.2">
      <c r="A56" s="47" t="s">
        <v>565</v>
      </c>
      <c r="B56" s="47"/>
      <c r="C56" s="47"/>
      <c r="D56" s="47"/>
      <c r="E56" s="47"/>
    </row>
    <row r="57" spans="1:5" x14ac:dyDescent="0.2">
      <c r="A57" s="48" t="s">
        <v>143</v>
      </c>
      <c r="B57" s="48" t="s">
        <v>140</v>
      </c>
      <c r="C57" s="48" t="s">
        <v>141</v>
      </c>
      <c r="D57" s="48" t="s">
        <v>302</v>
      </c>
      <c r="E57" s="48"/>
    </row>
    <row r="58" spans="1:5" ht="30.6" x14ac:dyDescent="0.2">
      <c r="A58" s="50">
        <v>4200</v>
      </c>
      <c r="B58" s="52" t="s">
        <v>505</v>
      </c>
      <c r="C58" s="55">
        <f>+C59+C65</f>
        <v>110028047.20000002</v>
      </c>
      <c r="D58" s="86"/>
      <c r="E58" s="49"/>
    </row>
    <row r="59" spans="1:5" x14ac:dyDescent="0.2">
      <c r="A59" s="50">
        <v>4210</v>
      </c>
      <c r="B59" s="52" t="s">
        <v>506</v>
      </c>
      <c r="C59" s="55">
        <f>SUM(C60:C64)</f>
        <v>67478998.180000007</v>
      </c>
      <c r="D59" s="86"/>
      <c r="E59" s="49"/>
    </row>
    <row r="60" spans="1:5" x14ac:dyDescent="0.2">
      <c r="A60" s="50">
        <v>4211</v>
      </c>
      <c r="B60" s="51" t="s">
        <v>332</v>
      </c>
      <c r="C60" s="55">
        <v>34947244.850000001</v>
      </c>
      <c r="D60" s="86"/>
      <c r="E60" s="49"/>
    </row>
    <row r="61" spans="1:5" x14ac:dyDescent="0.2">
      <c r="A61" s="50">
        <v>4212</v>
      </c>
      <c r="B61" s="51" t="s">
        <v>333</v>
      </c>
      <c r="C61" s="55">
        <v>31925572.129999999</v>
      </c>
      <c r="D61" s="86"/>
      <c r="E61" s="49"/>
    </row>
    <row r="62" spans="1:5" x14ac:dyDescent="0.2">
      <c r="A62" s="50">
        <v>4213</v>
      </c>
      <c r="B62" s="51" t="s">
        <v>334</v>
      </c>
      <c r="C62" s="55">
        <v>0</v>
      </c>
      <c r="D62" s="86"/>
      <c r="E62" s="49"/>
    </row>
    <row r="63" spans="1:5" x14ac:dyDescent="0.2">
      <c r="A63" s="50">
        <v>4214</v>
      </c>
      <c r="B63" s="51" t="s">
        <v>507</v>
      </c>
      <c r="C63" s="55">
        <v>606181.19999999995</v>
      </c>
      <c r="D63" s="86"/>
      <c r="E63" s="49"/>
    </row>
    <row r="64" spans="1:5" x14ac:dyDescent="0.2">
      <c r="A64" s="50">
        <v>4215</v>
      </c>
      <c r="B64" s="51" t="s">
        <v>508</v>
      </c>
      <c r="C64" s="55">
        <v>0</v>
      </c>
      <c r="D64" s="86"/>
      <c r="E64" s="49"/>
    </row>
    <row r="65" spans="1:5" x14ac:dyDescent="0.2">
      <c r="A65" s="50">
        <v>4220</v>
      </c>
      <c r="B65" s="51" t="s">
        <v>335</v>
      </c>
      <c r="C65" s="55">
        <f>SUM(C66:C69)</f>
        <v>42549049.020000003</v>
      </c>
      <c r="D65" s="86"/>
      <c r="E65" s="49"/>
    </row>
    <row r="66" spans="1:5" x14ac:dyDescent="0.2">
      <c r="A66" s="50">
        <v>4221</v>
      </c>
      <c r="B66" s="51" t="s">
        <v>336</v>
      </c>
      <c r="C66" s="55">
        <v>42549049.020000003</v>
      </c>
      <c r="D66" s="86"/>
      <c r="E66" s="49"/>
    </row>
    <row r="67" spans="1:5" x14ac:dyDescent="0.2">
      <c r="A67" s="50">
        <v>4223</v>
      </c>
      <c r="B67" s="51" t="s">
        <v>337</v>
      </c>
      <c r="C67" s="55">
        <v>0</v>
      </c>
      <c r="D67" s="86"/>
      <c r="E67" s="49"/>
    </row>
    <row r="68" spans="1:5" x14ac:dyDescent="0.2">
      <c r="A68" s="50">
        <v>4225</v>
      </c>
      <c r="B68" s="51" t="s">
        <v>339</v>
      </c>
      <c r="C68" s="55">
        <v>0</v>
      </c>
      <c r="D68" s="86"/>
      <c r="E68" s="49"/>
    </row>
    <row r="69" spans="1:5" x14ac:dyDescent="0.2">
      <c r="A69" s="50">
        <v>4227</v>
      </c>
      <c r="B69" s="51" t="s">
        <v>509</v>
      </c>
      <c r="C69" s="55">
        <v>0</v>
      </c>
      <c r="D69" s="86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88" t="s">
        <v>573</v>
      </c>
      <c r="B71" s="47"/>
      <c r="C71" s="47"/>
      <c r="D71" s="47"/>
      <c r="E71" s="47"/>
    </row>
    <row r="72" spans="1:5" x14ac:dyDescent="0.2">
      <c r="A72" s="48" t="s">
        <v>143</v>
      </c>
      <c r="B72" s="48" t="s">
        <v>140</v>
      </c>
      <c r="C72" s="48" t="s">
        <v>141</v>
      </c>
      <c r="D72" s="48" t="s">
        <v>144</v>
      </c>
      <c r="E72" s="48" t="s">
        <v>204</v>
      </c>
    </row>
    <row r="73" spans="1:5" x14ac:dyDescent="0.2">
      <c r="A73" s="54">
        <v>4300</v>
      </c>
      <c r="B73" s="51" t="s">
        <v>340</v>
      </c>
      <c r="C73" s="55">
        <f>C74+C77+C83+C85+C87</f>
        <v>0</v>
      </c>
      <c r="D73" s="56"/>
      <c r="E73" s="56"/>
    </row>
    <row r="74" spans="1:5" x14ac:dyDescent="0.2">
      <c r="A74" s="54">
        <v>4310</v>
      </c>
      <c r="B74" s="51" t="s">
        <v>341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510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342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343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344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345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346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347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348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349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349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350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350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351</v>
      </c>
      <c r="C87" s="55">
        <f>SUM(C88:C94)</f>
        <v>0</v>
      </c>
      <c r="D87" s="56"/>
      <c r="E87" s="56"/>
    </row>
    <row r="88" spans="1:5" x14ac:dyDescent="0.2">
      <c r="A88" s="54">
        <v>4392</v>
      </c>
      <c r="B88" s="51" t="s">
        <v>352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511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353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354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355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512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351</v>
      </c>
      <c r="C94" s="55">
        <v>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88" t="s">
        <v>567</v>
      </c>
      <c r="B96" s="47"/>
      <c r="C96" s="47"/>
      <c r="D96" s="47"/>
      <c r="E96" s="47"/>
    </row>
    <row r="97" spans="1:5" x14ac:dyDescent="0.2">
      <c r="A97" s="48" t="s">
        <v>143</v>
      </c>
      <c r="B97" s="48" t="s">
        <v>140</v>
      </c>
      <c r="C97" s="48" t="s">
        <v>141</v>
      </c>
      <c r="D97" s="48" t="s">
        <v>356</v>
      </c>
      <c r="E97" s="48" t="s">
        <v>204</v>
      </c>
    </row>
    <row r="98" spans="1:5" x14ac:dyDescent="0.2">
      <c r="A98" s="54">
        <v>5000</v>
      </c>
      <c r="B98" s="51" t="s">
        <v>357</v>
      </c>
      <c r="C98" s="55">
        <f>C99+C127+C160+C170+C185+C214</f>
        <v>57433361.589999996</v>
      </c>
      <c r="D98" s="57">
        <v>1</v>
      </c>
      <c r="E98" s="56"/>
    </row>
    <row r="99" spans="1:5" x14ac:dyDescent="0.2">
      <c r="A99" s="54">
        <v>5100</v>
      </c>
      <c r="B99" s="51" t="s">
        <v>358</v>
      </c>
      <c r="C99" s="55">
        <f>C100+C107+C117</f>
        <v>50843670.519999996</v>
      </c>
      <c r="D99" s="57">
        <f>C99/$C$98</f>
        <v>0.88526370583978908</v>
      </c>
      <c r="E99" s="56"/>
    </row>
    <row r="100" spans="1:5" x14ac:dyDescent="0.2">
      <c r="A100" s="54">
        <v>5110</v>
      </c>
      <c r="B100" s="51" t="s">
        <v>359</v>
      </c>
      <c r="C100" s="55">
        <f>SUM(C101:C106)</f>
        <v>26545495.550000001</v>
      </c>
      <c r="D100" s="57">
        <f t="shared" ref="D100:D163" si="0">C100/$C$98</f>
        <v>0.46219644497740781</v>
      </c>
      <c r="E100" s="56"/>
    </row>
    <row r="101" spans="1:5" x14ac:dyDescent="0.2">
      <c r="A101" s="54">
        <v>5111</v>
      </c>
      <c r="B101" s="51" t="s">
        <v>360</v>
      </c>
      <c r="C101" s="55">
        <v>15877775.58</v>
      </c>
      <c r="D101" s="57">
        <f t="shared" si="0"/>
        <v>0.27645561987729023</v>
      </c>
      <c r="E101" s="56"/>
    </row>
    <row r="102" spans="1:5" x14ac:dyDescent="0.2">
      <c r="A102" s="54">
        <v>5112</v>
      </c>
      <c r="B102" s="51" t="s">
        <v>361</v>
      </c>
      <c r="C102" s="55">
        <v>2516356.7400000002</v>
      </c>
      <c r="D102" s="57">
        <f t="shared" si="0"/>
        <v>4.3813502646136863E-2</v>
      </c>
      <c r="E102" s="56"/>
    </row>
    <row r="103" spans="1:5" x14ac:dyDescent="0.2">
      <c r="A103" s="54">
        <v>5113</v>
      </c>
      <c r="B103" s="51" t="s">
        <v>362</v>
      </c>
      <c r="C103" s="55">
        <v>293100.95</v>
      </c>
      <c r="D103" s="57">
        <f t="shared" si="0"/>
        <v>5.1033222135309112E-3</v>
      </c>
      <c r="E103" s="56"/>
    </row>
    <row r="104" spans="1:5" x14ac:dyDescent="0.2">
      <c r="A104" s="54">
        <v>5114</v>
      </c>
      <c r="B104" s="51" t="s">
        <v>363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364</v>
      </c>
      <c r="C105" s="55">
        <v>7858262.2800000003</v>
      </c>
      <c r="D105" s="57">
        <f t="shared" si="0"/>
        <v>0.1368240002404498</v>
      </c>
      <c r="E105" s="56"/>
    </row>
    <row r="106" spans="1:5" x14ac:dyDescent="0.2">
      <c r="A106" s="54">
        <v>5116</v>
      </c>
      <c r="B106" s="51" t="s">
        <v>365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366</v>
      </c>
      <c r="C107" s="55">
        <f>SUM(C108:C116)</f>
        <v>6895158.9899999993</v>
      </c>
      <c r="D107" s="57">
        <f t="shared" si="0"/>
        <v>0.12005494366188291</v>
      </c>
      <c r="E107" s="56"/>
    </row>
    <row r="108" spans="1:5" x14ac:dyDescent="0.2">
      <c r="A108" s="54">
        <v>5121</v>
      </c>
      <c r="B108" s="51" t="s">
        <v>367</v>
      </c>
      <c r="C108" s="55">
        <v>243919.04</v>
      </c>
      <c r="D108" s="57">
        <f t="shared" si="0"/>
        <v>4.2469922227653476E-3</v>
      </c>
      <c r="E108" s="56"/>
    </row>
    <row r="109" spans="1:5" x14ac:dyDescent="0.2">
      <c r="A109" s="54">
        <v>5122</v>
      </c>
      <c r="B109" s="51" t="s">
        <v>368</v>
      </c>
      <c r="C109" s="55">
        <v>164775.59</v>
      </c>
      <c r="D109" s="57">
        <f t="shared" si="0"/>
        <v>2.8689873870919283E-3</v>
      </c>
      <c r="E109" s="56"/>
    </row>
    <row r="110" spans="1:5" x14ac:dyDescent="0.2">
      <c r="A110" s="54">
        <v>5123</v>
      </c>
      <c r="B110" s="51" t="s">
        <v>369</v>
      </c>
      <c r="C110" s="55">
        <v>69150</v>
      </c>
      <c r="D110" s="57">
        <f t="shared" si="0"/>
        <v>1.2040040507056101E-3</v>
      </c>
      <c r="E110" s="56"/>
    </row>
    <row r="111" spans="1:5" x14ac:dyDescent="0.2">
      <c r="A111" s="54">
        <v>5124</v>
      </c>
      <c r="B111" s="51" t="s">
        <v>370</v>
      </c>
      <c r="C111" s="55">
        <v>2114318.1</v>
      </c>
      <c r="D111" s="57">
        <f t="shared" si="0"/>
        <v>3.6813413693133616E-2</v>
      </c>
      <c r="E111" s="56"/>
    </row>
    <row r="112" spans="1:5" x14ac:dyDescent="0.2">
      <c r="A112" s="54">
        <v>5125</v>
      </c>
      <c r="B112" s="51" t="s">
        <v>371</v>
      </c>
      <c r="C112" s="55">
        <v>134995.87</v>
      </c>
      <c r="D112" s="57">
        <f t="shared" si="0"/>
        <v>2.3504782980264347E-3</v>
      </c>
      <c r="E112" s="56"/>
    </row>
    <row r="113" spans="1:5" x14ac:dyDescent="0.2">
      <c r="A113" s="54">
        <v>5126</v>
      </c>
      <c r="B113" s="51" t="s">
        <v>372</v>
      </c>
      <c r="C113" s="55">
        <v>3549735.34</v>
      </c>
      <c r="D113" s="57">
        <f t="shared" si="0"/>
        <v>6.1806156591364514E-2</v>
      </c>
      <c r="E113" s="56"/>
    </row>
    <row r="114" spans="1:5" x14ac:dyDescent="0.2">
      <c r="A114" s="54">
        <v>5127</v>
      </c>
      <c r="B114" s="51" t="s">
        <v>373</v>
      </c>
      <c r="C114" s="55">
        <v>65587</v>
      </c>
      <c r="D114" s="57">
        <f t="shared" si="0"/>
        <v>1.1419669367119141E-3</v>
      </c>
      <c r="E114" s="56"/>
    </row>
    <row r="115" spans="1:5" x14ac:dyDescent="0.2">
      <c r="A115" s="54">
        <v>5128</v>
      </c>
      <c r="B115" s="51" t="s">
        <v>374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375</v>
      </c>
      <c r="C116" s="55">
        <v>552678.05000000005</v>
      </c>
      <c r="D116" s="57">
        <f t="shared" si="0"/>
        <v>9.622944482083555E-3</v>
      </c>
      <c r="E116" s="56"/>
    </row>
    <row r="117" spans="1:5" x14ac:dyDescent="0.2">
      <c r="A117" s="54">
        <v>5130</v>
      </c>
      <c r="B117" s="51" t="s">
        <v>376</v>
      </c>
      <c r="C117" s="55">
        <f>SUM(C118:C126)</f>
        <v>17403015.98</v>
      </c>
      <c r="D117" s="57">
        <f t="shared" si="0"/>
        <v>0.30301231720049843</v>
      </c>
      <c r="E117" s="56"/>
    </row>
    <row r="118" spans="1:5" x14ac:dyDescent="0.2">
      <c r="A118" s="54">
        <v>5131</v>
      </c>
      <c r="B118" s="51" t="s">
        <v>377</v>
      </c>
      <c r="C118" s="55">
        <v>7320033.3099999996</v>
      </c>
      <c r="D118" s="57">
        <f t="shared" si="0"/>
        <v>0.12745263566941425</v>
      </c>
      <c r="E118" s="56"/>
    </row>
    <row r="119" spans="1:5" x14ac:dyDescent="0.2">
      <c r="A119" s="54">
        <v>5132</v>
      </c>
      <c r="B119" s="51" t="s">
        <v>378</v>
      </c>
      <c r="C119" s="55">
        <v>705449.44</v>
      </c>
      <c r="D119" s="57">
        <f t="shared" si="0"/>
        <v>1.2282920944728912E-2</v>
      </c>
      <c r="E119" s="56"/>
    </row>
    <row r="120" spans="1:5" x14ac:dyDescent="0.2">
      <c r="A120" s="54">
        <v>5133</v>
      </c>
      <c r="B120" s="51" t="s">
        <v>379</v>
      </c>
      <c r="C120" s="55">
        <v>419010.29</v>
      </c>
      <c r="D120" s="57">
        <f t="shared" si="0"/>
        <v>7.2955905487683643E-3</v>
      </c>
      <c r="E120" s="56"/>
    </row>
    <row r="121" spans="1:5" x14ac:dyDescent="0.2">
      <c r="A121" s="54">
        <v>5134</v>
      </c>
      <c r="B121" s="51" t="s">
        <v>380</v>
      </c>
      <c r="C121" s="55">
        <v>167825.06</v>
      </c>
      <c r="D121" s="57">
        <f t="shared" si="0"/>
        <v>2.9220831822113096E-3</v>
      </c>
      <c r="E121" s="56"/>
    </row>
    <row r="122" spans="1:5" x14ac:dyDescent="0.2">
      <c r="A122" s="54">
        <v>5135</v>
      </c>
      <c r="B122" s="51" t="s">
        <v>381</v>
      </c>
      <c r="C122" s="55">
        <v>123662.22</v>
      </c>
      <c r="D122" s="57">
        <f t="shared" si="0"/>
        <v>2.1531426435176908E-3</v>
      </c>
      <c r="E122" s="56"/>
    </row>
    <row r="123" spans="1:5" x14ac:dyDescent="0.2">
      <c r="A123" s="54">
        <v>5136</v>
      </c>
      <c r="B123" s="51" t="s">
        <v>382</v>
      </c>
      <c r="C123" s="55">
        <v>43088.2</v>
      </c>
      <c r="D123" s="57">
        <f t="shared" si="0"/>
        <v>7.5022946258298585E-4</v>
      </c>
      <c r="E123" s="56"/>
    </row>
    <row r="124" spans="1:5" x14ac:dyDescent="0.2">
      <c r="A124" s="54">
        <v>5137</v>
      </c>
      <c r="B124" s="51" t="s">
        <v>383</v>
      </c>
      <c r="C124" s="55">
        <v>14449</v>
      </c>
      <c r="D124" s="57">
        <f t="shared" si="0"/>
        <v>2.515785181293617E-4</v>
      </c>
      <c r="E124" s="56"/>
    </row>
    <row r="125" spans="1:5" x14ac:dyDescent="0.2">
      <c r="A125" s="54">
        <v>5138</v>
      </c>
      <c r="B125" s="51" t="s">
        <v>384</v>
      </c>
      <c r="C125" s="55">
        <v>4444343.2300000004</v>
      </c>
      <c r="D125" s="57">
        <f t="shared" si="0"/>
        <v>7.7382606676009491E-2</v>
      </c>
      <c r="E125" s="56"/>
    </row>
    <row r="126" spans="1:5" x14ac:dyDescent="0.2">
      <c r="A126" s="54">
        <v>5139</v>
      </c>
      <c r="B126" s="51" t="s">
        <v>385</v>
      </c>
      <c r="C126" s="55">
        <v>4165155.23</v>
      </c>
      <c r="D126" s="57">
        <f t="shared" si="0"/>
        <v>7.2521529555136049E-2</v>
      </c>
      <c r="E126" s="56"/>
    </row>
    <row r="127" spans="1:5" x14ac:dyDescent="0.2">
      <c r="A127" s="54">
        <v>5200</v>
      </c>
      <c r="B127" s="51" t="s">
        <v>386</v>
      </c>
      <c r="C127" s="55">
        <f>C128+C131+C134+C137+C142+C146+C149+C151+C157</f>
        <v>6012626.7599999998</v>
      </c>
      <c r="D127" s="57">
        <f t="shared" si="0"/>
        <v>0.10468874872626101</v>
      </c>
      <c r="E127" s="56"/>
    </row>
    <row r="128" spans="1:5" x14ac:dyDescent="0.2">
      <c r="A128" s="54">
        <v>5210</v>
      </c>
      <c r="B128" s="51" t="s">
        <v>387</v>
      </c>
      <c r="C128" s="55">
        <f>SUM(C129:C130)</f>
        <v>2592000</v>
      </c>
      <c r="D128" s="57">
        <f t="shared" si="0"/>
        <v>4.5130563983064954E-2</v>
      </c>
      <c r="E128" s="56"/>
    </row>
    <row r="129" spans="1:5" x14ac:dyDescent="0.2">
      <c r="A129" s="54">
        <v>5211</v>
      </c>
      <c r="B129" s="51" t="s">
        <v>388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389</v>
      </c>
      <c r="C130" s="55">
        <v>2592000</v>
      </c>
      <c r="D130" s="57">
        <f t="shared" si="0"/>
        <v>4.5130563983064954E-2</v>
      </c>
      <c r="E130" s="56"/>
    </row>
    <row r="131" spans="1:5" x14ac:dyDescent="0.2">
      <c r="A131" s="54">
        <v>5220</v>
      </c>
      <c r="B131" s="51" t="s">
        <v>390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391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392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337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393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394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338</v>
      </c>
      <c r="C137" s="55">
        <f>SUM(C138:C141)</f>
        <v>2777683.59</v>
      </c>
      <c r="D137" s="57">
        <f t="shared" si="0"/>
        <v>4.8363590657100525E-2</v>
      </c>
      <c r="E137" s="56"/>
    </row>
    <row r="138" spans="1:5" x14ac:dyDescent="0.2">
      <c r="A138" s="54">
        <v>5241</v>
      </c>
      <c r="B138" s="51" t="s">
        <v>395</v>
      </c>
      <c r="C138" s="55">
        <v>2402183.59</v>
      </c>
      <c r="D138" s="57">
        <f t="shared" si="0"/>
        <v>4.1825578783782277E-2</v>
      </c>
      <c r="E138" s="56"/>
    </row>
    <row r="139" spans="1:5" x14ac:dyDescent="0.2">
      <c r="A139" s="54">
        <v>5242</v>
      </c>
      <c r="B139" s="51" t="s">
        <v>396</v>
      </c>
      <c r="C139" s="55">
        <v>375500</v>
      </c>
      <c r="D139" s="57">
        <f t="shared" si="0"/>
        <v>6.5380118733182448E-3</v>
      </c>
      <c r="E139" s="56"/>
    </row>
    <row r="140" spans="1:5" x14ac:dyDescent="0.2">
      <c r="A140" s="54">
        <v>5243</v>
      </c>
      <c r="B140" s="51" t="s">
        <v>397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398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339</v>
      </c>
      <c r="C142" s="55">
        <f>SUM(C143:C145)</f>
        <v>642943.17000000004</v>
      </c>
      <c r="D142" s="57">
        <f t="shared" si="0"/>
        <v>1.1194594086095529E-2</v>
      </c>
      <c r="E142" s="56"/>
    </row>
    <row r="143" spans="1:5" x14ac:dyDescent="0.2">
      <c r="A143" s="54">
        <v>5251</v>
      </c>
      <c r="B143" s="51" t="s">
        <v>399</v>
      </c>
      <c r="C143" s="55">
        <v>42241.05</v>
      </c>
      <c r="D143" s="57">
        <f t="shared" si="0"/>
        <v>7.3547932474415359E-4</v>
      </c>
      <c r="E143" s="56"/>
    </row>
    <row r="144" spans="1:5" x14ac:dyDescent="0.2">
      <c r="A144" s="54">
        <v>5252</v>
      </c>
      <c r="B144" s="51" t="s">
        <v>400</v>
      </c>
      <c r="C144" s="55">
        <v>600702.12</v>
      </c>
      <c r="D144" s="57">
        <f t="shared" si="0"/>
        <v>1.0459114761351375E-2</v>
      </c>
      <c r="E144" s="56"/>
    </row>
    <row r="145" spans="1:5" x14ac:dyDescent="0.2">
      <c r="A145" s="54">
        <v>5259</v>
      </c>
      <c r="B145" s="51" t="s">
        <v>401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402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403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404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405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406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407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408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409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410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411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412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413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414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415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416</v>
      </c>
      <c r="C160" s="55">
        <f>C161+C164+C167</f>
        <v>200000</v>
      </c>
      <c r="D160" s="57">
        <f t="shared" si="0"/>
        <v>3.4822966036315551E-3</v>
      </c>
      <c r="E160" s="56"/>
    </row>
    <row r="161" spans="1:5" x14ac:dyDescent="0.2">
      <c r="A161" s="54">
        <v>5310</v>
      </c>
      <c r="B161" s="51" t="s">
        <v>332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417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418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333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x14ac:dyDescent="0.2">
      <c r="A165" s="54">
        <v>5321</v>
      </c>
      <c r="B165" s="51" t="s">
        <v>419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420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334</v>
      </c>
      <c r="C167" s="55">
        <f>SUM(C168:C169)</f>
        <v>200000</v>
      </c>
      <c r="D167" s="57">
        <f t="shared" si="1"/>
        <v>3.4822966036315551E-3</v>
      </c>
      <c r="E167" s="56"/>
    </row>
    <row r="168" spans="1:5" x14ac:dyDescent="0.2">
      <c r="A168" s="54">
        <v>5331</v>
      </c>
      <c r="B168" s="51" t="s">
        <v>421</v>
      </c>
      <c r="C168" s="55">
        <v>200000</v>
      </c>
      <c r="D168" s="57">
        <f t="shared" si="1"/>
        <v>3.4822966036315551E-3</v>
      </c>
      <c r="E168" s="56"/>
    </row>
    <row r="169" spans="1:5" x14ac:dyDescent="0.2">
      <c r="A169" s="54">
        <v>5332</v>
      </c>
      <c r="B169" s="51" t="s">
        <v>422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423</v>
      </c>
      <c r="C170" s="55">
        <f>C171+C174+C177+C180+C182</f>
        <v>377064.31</v>
      </c>
      <c r="D170" s="57">
        <f t="shared" si="1"/>
        <v>6.5652488303183792E-3</v>
      </c>
      <c r="E170" s="56"/>
    </row>
    <row r="171" spans="1:5" x14ac:dyDescent="0.2">
      <c r="A171" s="54">
        <v>5410</v>
      </c>
      <c r="B171" s="51" t="s">
        <v>424</v>
      </c>
      <c r="C171" s="55">
        <f>SUM(C172:C173)</f>
        <v>377064.31</v>
      </c>
      <c r="D171" s="57">
        <f t="shared" si="1"/>
        <v>6.5652488303183792E-3</v>
      </c>
      <c r="E171" s="56"/>
    </row>
    <row r="172" spans="1:5" x14ac:dyDescent="0.2">
      <c r="A172" s="54">
        <v>5411</v>
      </c>
      <c r="B172" s="51" t="s">
        <v>425</v>
      </c>
      <c r="C172" s="55">
        <v>377064.31</v>
      </c>
      <c r="D172" s="57">
        <f t="shared" si="1"/>
        <v>6.5652488303183792E-3</v>
      </c>
      <c r="E172" s="56"/>
    </row>
    <row r="173" spans="1:5" x14ac:dyDescent="0.2">
      <c r="A173" s="54">
        <v>5412</v>
      </c>
      <c r="B173" s="51" t="s">
        <v>426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427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428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429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430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431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432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433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433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434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435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436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437</v>
      </c>
      <c r="C185" s="55">
        <f>C186+C195+C198+C204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438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439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440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441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442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443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444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445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446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447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448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449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450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451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452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453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5590</v>
      </c>
      <c r="B204" s="51" t="s">
        <v>454</v>
      </c>
      <c r="C204" s="55">
        <f>SUM(C205:C213)</f>
        <v>0</v>
      </c>
      <c r="D204" s="57">
        <f t="shared" si="1"/>
        <v>0</v>
      </c>
      <c r="E204" s="56"/>
    </row>
    <row r="205" spans="1:5" x14ac:dyDescent="0.2">
      <c r="A205" s="54">
        <v>5591</v>
      </c>
      <c r="B205" s="51" t="s">
        <v>455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5592</v>
      </c>
      <c r="B206" s="51" t="s">
        <v>456</v>
      </c>
      <c r="C206" s="55">
        <v>0</v>
      </c>
      <c r="D206" s="57">
        <f t="shared" si="1"/>
        <v>0</v>
      </c>
      <c r="E206" s="56"/>
    </row>
    <row r="207" spans="1:5" x14ac:dyDescent="0.2">
      <c r="A207" s="54">
        <v>5593</v>
      </c>
      <c r="B207" s="51" t="s">
        <v>457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5594</v>
      </c>
      <c r="B208" s="51" t="s">
        <v>513</v>
      </c>
      <c r="C208" s="55">
        <v>0</v>
      </c>
      <c r="D208" s="57">
        <f t="shared" si="1"/>
        <v>0</v>
      </c>
      <c r="E208" s="56"/>
    </row>
    <row r="209" spans="1:5" x14ac:dyDescent="0.2">
      <c r="A209" s="54">
        <v>5595</v>
      </c>
      <c r="B209" s="51" t="s">
        <v>459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5596</v>
      </c>
      <c r="B210" s="51" t="s">
        <v>354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5597</v>
      </c>
      <c r="B211" s="51" t="s">
        <v>460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5598</v>
      </c>
      <c r="B212" s="51" t="s">
        <v>514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5599</v>
      </c>
      <c r="B213" s="51" t="s">
        <v>461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5" x14ac:dyDescent="0.2">
      <c r="A215" s="54">
        <v>5610</v>
      </c>
      <c r="B215" s="51" t="s">
        <v>462</v>
      </c>
      <c r="C215" s="55">
        <f>C216</f>
        <v>0</v>
      </c>
      <c r="D215" s="57">
        <f t="shared" si="1"/>
        <v>0</v>
      </c>
      <c r="E215" s="56"/>
    </row>
    <row r="216" spans="1:5" x14ac:dyDescent="0.2">
      <c r="A216" s="54">
        <v>5611</v>
      </c>
      <c r="B216" s="51" t="s">
        <v>463</v>
      </c>
      <c r="C216" s="55">
        <v>0</v>
      </c>
      <c r="D216" s="57">
        <f t="shared" si="1"/>
        <v>0</v>
      </c>
      <c r="E216" s="56"/>
    </row>
    <row r="218" spans="1:5" x14ac:dyDescent="0.2">
      <c r="B218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2"/>
    </row>
    <row r="2" spans="1:2" ht="15" customHeight="1" x14ac:dyDescent="0.2">
      <c r="A2" s="89" t="s">
        <v>187</v>
      </c>
      <c r="B2" s="90" t="s">
        <v>50</v>
      </c>
    </row>
    <row r="3" spans="1:2" x14ac:dyDescent="0.2">
      <c r="A3" s="13"/>
      <c r="B3" s="103"/>
    </row>
    <row r="4" spans="1:2" ht="14.1" customHeight="1" x14ac:dyDescent="0.2">
      <c r="A4" s="104" t="s">
        <v>568</v>
      </c>
      <c r="B4" s="94" t="s">
        <v>78</v>
      </c>
    </row>
    <row r="5" spans="1:2" ht="14.1" customHeight="1" x14ac:dyDescent="0.2">
      <c r="A5" s="95"/>
      <c r="B5" s="94" t="s">
        <v>51</v>
      </c>
    </row>
    <row r="6" spans="1:2" ht="14.1" customHeight="1" x14ac:dyDescent="0.2">
      <c r="A6" s="95"/>
      <c r="B6" s="94" t="s">
        <v>145</v>
      </c>
    </row>
    <row r="7" spans="1:2" ht="14.1" customHeight="1" x14ac:dyDescent="0.2">
      <c r="A7" s="95"/>
      <c r="B7" s="94" t="s">
        <v>63</v>
      </c>
    </row>
    <row r="8" spans="1:2" x14ac:dyDescent="0.2">
      <c r="A8" s="95"/>
    </row>
    <row r="9" spans="1:2" x14ac:dyDescent="0.2">
      <c r="A9" s="104" t="s">
        <v>569</v>
      </c>
      <c r="B9" s="96" t="s">
        <v>147</v>
      </c>
    </row>
    <row r="10" spans="1:2" ht="15" customHeight="1" x14ac:dyDescent="0.2">
      <c r="A10" s="95"/>
      <c r="B10" s="105" t="s">
        <v>63</v>
      </c>
    </row>
    <row r="11" spans="1:2" x14ac:dyDescent="0.2">
      <c r="A11" s="95"/>
    </row>
    <row r="12" spans="1:2" x14ac:dyDescent="0.2">
      <c r="A12" s="104" t="s">
        <v>571</v>
      </c>
      <c r="B12" s="96" t="s">
        <v>147</v>
      </c>
    </row>
    <row r="13" spans="1:2" ht="20.399999999999999" x14ac:dyDescent="0.2">
      <c r="A13" s="95"/>
      <c r="B13" s="96" t="s">
        <v>70</v>
      </c>
    </row>
    <row r="14" spans="1:2" x14ac:dyDescent="0.2">
      <c r="A14" s="95"/>
      <c r="B14" s="105" t="s">
        <v>63</v>
      </c>
    </row>
    <row r="15" spans="1:2" x14ac:dyDescent="0.2">
      <c r="A15" s="95"/>
    </row>
    <row r="16" spans="1:2" x14ac:dyDescent="0.2">
      <c r="A16" s="95"/>
    </row>
    <row r="17" spans="1:2" ht="15" customHeight="1" x14ac:dyDescent="0.2">
      <c r="A17" s="104" t="s">
        <v>572</v>
      </c>
      <c r="B17" s="98" t="s">
        <v>71</v>
      </c>
    </row>
    <row r="18" spans="1:2" ht="15" customHeight="1" x14ac:dyDescent="0.2">
      <c r="A18" s="13"/>
      <c r="B18" s="98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opLeftCell="A85" zoomScale="106" zoomScaleNormal="106" workbookViewId="0">
      <selection activeCell="A108" sqref="A108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67" t="s">
        <v>667</v>
      </c>
      <c r="B1" s="168"/>
      <c r="C1" s="168"/>
      <c r="D1" s="168"/>
      <c r="E1" s="168"/>
      <c r="F1" s="168"/>
      <c r="G1" s="14" t="s">
        <v>604</v>
      </c>
      <c r="H1" s="25">
        <v>2024</v>
      </c>
    </row>
    <row r="2" spans="1:8" s="16" customFormat="1" ht="18.899999999999999" customHeight="1" x14ac:dyDescent="0.3">
      <c r="A2" s="167" t="s">
        <v>608</v>
      </c>
      <c r="B2" s="168"/>
      <c r="C2" s="168"/>
      <c r="D2" s="168"/>
      <c r="E2" s="168"/>
      <c r="F2" s="168"/>
      <c r="G2" s="14" t="s">
        <v>605</v>
      </c>
      <c r="H2" s="25" t="s">
        <v>607</v>
      </c>
    </row>
    <row r="3" spans="1:8" s="16" customFormat="1" ht="18.899999999999999" customHeight="1" x14ac:dyDescent="0.3">
      <c r="A3" s="167" t="s">
        <v>668</v>
      </c>
      <c r="B3" s="168"/>
      <c r="C3" s="168"/>
      <c r="D3" s="168"/>
      <c r="E3" s="168"/>
      <c r="F3" s="168"/>
      <c r="G3" s="14" t="s">
        <v>606</v>
      </c>
      <c r="H3" s="25">
        <v>1</v>
      </c>
    </row>
    <row r="4" spans="1:8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8" x14ac:dyDescent="0.2">
      <c r="A8" s="22">
        <v>1114</v>
      </c>
      <c r="B8" s="20" t="s">
        <v>194</v>
      </c>
      <c r="C8" s="24">
        <v>0</v>
      </c>
    </row>
    <row r="9" spans="1:8" x14ac:dyDescent="0.2">
      <c r="A9" s="22">
        <v>1115</v>
      </c>
      <c r="B9" s="20" t="s">
        <v>195</v>
      </c>
      <c r="C9" s="24">
        <v>0</v>
      </c>
    </row>
    <row r="10" spans="1:8" x14ac:dyDescent="0.2">
      <c r="A10" s="22">
        <v>1121</v>
      </c>
      <c r="B10" s="20" t="s">
        <v>196</v>
      </c>
      <c r="C10" s="24">
        <v>7235454.3799999999</v>
      </c>
    </row>
    <row r="11" spans="1:8" x14ac:dyDescent="0.2">
      <c r="A11" s="22">
        <v>1211</v>
      </c>
      <c r="B11" s="20" t="s">
        <v>197</v>
      </c>
      <c r="C11" s="24">
        <v>0</v>
      </c>
    </row>
    <row r="13" spans="1:8" x14ac:dyDescent="0.2">
      <c r="A13" s="19" t="s">
        <v>151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143</v>
      </c>
      <c r="B14" s="21" t="s">
        <v>140</v>
      </c>
      <c r="C14" s="21" t="s">
        <v>141</v>
      </c>
      <c r="D14" s="21">
        <v>2023</v>
      </c>
      <c r="E14" s="21">
        <v>2022</v>
      </c>
      <c r="F14" s="21">
        <v>2021</v>
      </c>
      <c r="G14" s="21">
        <v>2020</v>
      </c>
      <c r="H14" s="21" t="s">
        <v>184</v>
      </c>
    </row>
    <row r="15" spans="1:8" x14ac:dyDescent="0.2">
      <c r="A15" s="22">
        <v>1122</v>
      </c>
      <c r="B15" s="20" t="s">
        <v>198</v>
      </c>
      <c r="C15" s="24">
        <v>123067.35</v>
      </c>
      <c r="D15" s="24">
        <v>161008.43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199</v>
      </c>
      <c r="C16" s="24">
        <v>7046707.6699999999</v>
      </c>
      <c r="D16" s="24">
        <v>3336019.11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152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143</v>
      </c>
      <c r="B19" s="21" t="s">
        <v>140</v>
      </c>
      <c r="C19" s="21" t="s">
        <v>141</v>
      </c>
      <c r="D19" s="21" t="s">
        <v>200</v>
      </c>
      <c r="E19" s="21" t="s">
        <v>201</v>
      </c>
      <c r="F19" s="21" t="s">
        <v>202</v>
      </c>
      <c r="G19" s="21" t="s">
        <v>203</v>
      </c>
      <c r="H19" s="21" t="s">
        <v>204</v>
      </c>
    </row>
    <row r="20" spans="1:8" x14ac:dyDescent="0.2">
      <c r="A20" s="22">
        <v>1123</v>
      </c>
      <c r="B20" s="20" t="s">
        <v>205</v>
      </c>
      <c r="C20" s="24">
        <v>570034.80000000005</v>
      </c>
      <c r="D20" s="24">
        <v>570034.80000000005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206</v>
      </c>
      <c r="C21" s="24">
        <v>30000</v>
      </c>
      <c r="D21" s="24">
        <v>30000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575</v>
      </c>
      <c r="C23" s="24">
        <v>2480794.2200000002</v>
      </c>
      <c r="D23" s="24">
        <v>2480794.2200000002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207</v>
      </c>
      <c r="C24" s="24">
        <v>7390860.7999999998</v>
      </c>
      <c r="D24" s="24">
        <v>7390860.7999999998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208</v>
      </c>
      <c r="C25" s="24">
        <v>105484.5</v>
      </c>
      <c r="D25" s="24">
        <v>105484.5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209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210</v>
      </c>
      <c r="C27" s="24">
        <v>17075865.420000002</v>
      </c>
      <c r="D27" s="24">
        <v>17075865.420000002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576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143</v>
      </c>
      <c r="B31" s="21" t="s">
        <v>140</v>
      </c>
      <c r="C31" s="21" t="s">
        <v>141</v>
      </c>
      <c r="D31" s="21" t="s">
        <v>155</v>
      </c>
      <c r="E31" s="21" t="s">
        <v>154</v>
      </c>
      <c r="F31" s="21" t="s">
        <v>212</v>
      </c>
      <c r="G31" s="21" t="s">
        <v>157</v>
      </c>
      <c r="H31" s="21"/>
    </row>
    <row r="32" spans="1:8" x14ac:dyDescent="0.2">
      <c r="A32" s="22">
        <v>1140</v>
      </c>
      <c r="B32" s="20" t="s">
        <v>213</v>
      </c>
      <c r="C32" s="24">
        <f>SUM(C33:C37)</f>
        <v>0</v>
      </c>
    </row>
    <row r="33" spans="1:8" x14ac:dyDescent="0.2">
      <c r="A33" s="22">
        <v>1141</v>
      </c>
      <c r="B33" s="20" t="s">
        <v>214</v>
      </c>
      <c r="C33" s="24">
        <v>0</v>
      </c>
    </row>
    <row r="34" spans="1:8" x14ac:dyDescent="0.2">
      <c r="A34" s="22">
        <v>1142</v>
      </c>
      <c r="B34" s="20" t="s">
        <v>215</v>
      </c>
      <c r="C34" s="24">
        <v>0</v>
      </c>
    </row>
    <row r="35" spans="1:8" x14ac:dyDescent="0.2">
      <c r="A35" s="22">
        <v>1143</v>
      </c>
      <c r="B35" s="20" t="s">
        <v>216</v>
      </c>
      <c r="C35" s="24">
        <v>0</v>
      </c>
    </row>
    <row r="36" spans="1:8" x14ac:dyDescent="0.2">
      <c r="A36" s="22">
        <v>1144</v>
      </c>
      <c r="B36" s="20" t="s">
        <v>217</v>
      </c>
      <c r="C36" s="24">
        <v>0</v>
      </c>
    </row>
    <row r="37" spans="1:8" x14ac:dyDescent="0.2">
      <c r="A37" s="22">
        <v>1145</v>
      </c>
      <c r="B37" s="20" t="s">
        <v>218</v>
      </c>
      <c r="C37" s="24">
        <v>0</v>
      </c>
    </row>
    <row r="39" spans="1:8" x14ac:dyDescent="0.2">
      <c r="A39" s="19" t="s">
        <v>219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143</v>
      </c>
      <c r="B40" s="21" t="s">
        <v>140</v>
      </c>
      <c r="C40" s="21" t="s">
        <v>141</v>
      </c>
      <c r="D40" s="21" t="s">
        <v>153</v>
      </c>
      <c r="E40" s="21" t="s">
        <v>156</v>
      </c>
      <c r="F40" s="21" t="s">
        <v>220</v>
      </c>
      <c r="G40" s="21"/>
      <c r="H40" s="21"/>
    </row>
    <row r="41" spans="1:8" x14ac:dyDescent="0.2">
      <c r="A41" s="22">
        <v>1150</v>
      </c>
      <c r="B41" s="20" t="s">
        <v>221</v>
      </c>
      <c r="C41" s="24">
        <f>C42</f>
        <v>0</v>
      </c>
    </row>
    <row r="42" spans="1:8" x14ac:dyDescent="0.2">
      <c r="A42" s="22">
        <v>1151</v>
      </c>
      <c r="B42" s="20" t="s">
        <v>222</v>
      </c>
      <c r="C42" s="24">
        <v>0</v>
      </c>
    </row>
    <row r="44" spans="1:8" x14ac:dyDescent="0.2">
      <c r="A44" s="19" t="s">
        <v>158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143</v>
      </c>
      <c r="B45" s="21" t="s">
        <v>140</v>
      </c>
      <c r="C45" s="21" t="s">
        <v>141</v>
      </c>
      <c r="D45" s="21" t="s">
        <v>142</v>
      </c>
      <c r="E45" s="21" t="s">
        <v>204</v>
      </c>
      <c r="F45" s="21"/>
      <c r="G45" s="21"/>
      <c r="H45" s="21"/>
    </row>
    <row r="46" spans="1:8" x14ac:dyDescent="0.2">
      <c r="A46" s="22">
        <v>1213</v>
      </c>
      <c r="B46" s="20" t="s">
        <v>223</v>
      </c>
      <c r="C46" s="24">
        <v>0</v>
      </c>
    </row>
    <row r="48" spans="1:8" x14ac:dyDescent="0.2">
      <c r="A48" s="19" t="s">
        <v>159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143</v>
      </c>
      <c r="B49" s="21" t="s">
        <v>140</v>
      </c>
      <c r="C49" s="21" t="s">
        <v>141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224</v>
      </c>
      <c r="C50" s="24">
        <v>0</v>
      </c>
    </row>
    <row r="52" spans="1:9" x14ac:dyDescent="0.2">
      <c r="A52" s="19" t="s">
        <v>163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143</v>
      </c>
      <c r="B53" s="21" t="s">
        <v>140</v>
      </c>
      <c r="C53" s="21" t="s">
        <v>141</v>
      </c>
      <c r="D53" s="21" t="s">
        <v>160</v>
      </c>
      <c r="E53" s="21" t="s">
        <v>161</v>
      </c>
      <c r="F53" s="21" t="s">
        <v>153</v>
      </c>
      <c r="G53" s="21" t="s">
        <v>225</v>
      </c>
      <c r="H53" s="21" t="s">
        <v>162</v>
      </c>
      <c r="I53" s="21" t="s">
        <v>226</v>
      </c>
    </row>
    <row r="54" spans="1:9" x14ac:dyDescent="0.2">
      <c r="A54" s="22">
        <v>1230</v>
      </c>
      <c r="B54" s="20" t="s">
        <v>227</v>
      </c>
      <c r="C54" s="24">
        <f>SUM(C55:C61)</f>
        <v>222107852.98000002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228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229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230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231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232</v>
      </c>
      <c r="C59" s="24">
        <v>127968554.34999999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233</v>
      </c>
      <c r="C60" s="24">
        <v>49999.360000000001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234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235</v>
      </c>
      <c r="C62" s="24">
        <f>SUM(C63:C70)</f>
        <v>95041767.409999996</v>
      </c>
      <c r="D62" s="24">
        <f t="shared" ref="D62:E62" si="0">SUM(D63:D70)</f>
        <v>0</v>
      </c>
      <c r="E62" s="24">
        <f t="shared" si="0"/>
        <v>44002026.859999999</v>
      </c>
    </row>
    <row r="63" spans="1:9" x14ac:dyDescent="0.2">
      <c r="A63" s="22">
        <v>1241</v>
      </c>
      <c r="B63" s="20" t="s">
        <v>236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237</v>
      </c>
      <c r="C64" s="24">
        <v>5518250.4000000004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238</v>
      </c>
      <c r="C65" s="24">
        <v>205514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239</v>
      </c>
      <c r="C66" s="24">
        <v>48267864.689999998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240</v>
      </c>
      <c r="C67" s="24">
        <v>2323548.1</v>
      </c>
      <c r="D67" s="24">
        <v>0</v>
      </c>
      <c r="E67" s="24">
        <v>44002026.859999999</v>
      </c>
    </row>
    <row r="68" spans="1:9" x14ac:dyDescent="0.2">
      <c r="A68" s="22">
        <v>1246</v>
      </c>
      <c r="B68" s="20" t="s">
        <v>241</v>
      </c>
      <c r="C68" s="24">
        <v>28153760.289999999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242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243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164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143</v>
      </c>
      <c r="B73" s="21" t="s">
        <v>140</v>
      </c>
      <c r="C73" s="21" t="s">
        <v>141</v>
      </c>
      <c r="D73" s="21" t="s">
        <v>165</v>
      </c>
      <c r="E73" s="21" t="s">
        <v>244</v>
      </c>
      <c r="F73" s="21" t="s">
        <v>153</v>
      </c>
      <c r="G73" s="21" t="s">
        <v>225</v>
      </c>
      <c r="H73" s="21" t="s">
        <v>162</v>
      </c>
      <c r="I73" s="21" t="s">
        <v>226</v>
      </c>
    </row>
    <row r="74" spans="1:9" x14ac:dyDescent="0.2">
      <c r="A74" s="22">
        <v>1250</v>
      </c>
      <c r="B74" s="20" t="s">
        <v>245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246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247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248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249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250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251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252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253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254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255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256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257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166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143</v>
      </c>
      <c r="B89" s="21" t="s">
        <v>140</v>
      </c>
      <c r="C89" s="21" t="s">
        <v>141</v>
      </c>
      <c r="D89" s="21" t="s">
        <v>258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259</v>
      </c>
      <c r="C90" s="24">
        <f>SUM(C91:C92)</f>
        <v>0</v>
      </c>
    </row>
    <row r="91" spans="1:8" x14ac:dyDescent="0.2">
      <c r="A91" s="22">
        <v>1161</v>
      </c>
      <c r="B91" s="20" t="s">
        <v>260</v>
      </c>
      <c r="C91" s="24">
        <v>0</v>
      </c>
    </row>
    <row r="92" spans="1:8" x14ac:dyDescent="0.2">
      <c r="A92" s="22">
        <v>1162</v>
      </c>
      <c r="B92" s="20" t="s">
        <v>261</v>
      </c>
      <c r="C92" s="24">
        <v>0</v>
      </c>
    </row>
    <row r="94" spans="1:8" x14ac:dyDescent="0.2">
      <c r="A94" s="19" t="s">
        <v>577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143</v>
      </c>
      <c r="B95" s="21" t="s">
        <v>140</v>
      </c>
      <c r="C95" s="21" t="s">
        <v>141</v>
      </c>
      <c r="D95" s="21" t="s">
        <v>204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585</v>
      </c>
      <c r="C96" s="24">
        <f>SUM(C97:C100)</f>
        <v>0</v>
      </c>
    </row>
    <row r="97" spans="1:8" x14ac:dyDescent="0.2">
      <c r="A97" s="22">
        <v>1191</v>
      </c>
      <c r="B97" s="20" t="s">
        <v>578</v>
      </c>
      <c r="C97" s="24">
        <v>0</v>
      </c>
    </row>
    <row r="98" spans="1:8" x14ac:dyDescent="0.2">
      <c r="A98" s="22">
        <v>1192</v>
      </c>
      <c r="B98" s="20" t="s">
        <v>579</v>
      </c>
      <c r="C98" s="24">
        <v>0</v>
      </c>
    </row>
    <row r="99" spans="1:8" x14ac:dyDescent="0.2">
      <c r="A99" s="22">
        <v>1193</v>
      </c>
      <c r="B99" s="20" t="s">
        <v>580</v>
      </c>
      <c r="C99" s="24">
        <v>0</v>
      </c>
    </row>
    <row r="100" spans="1:8" x14ac:dyDescent="0.2">
      <c r="A100" s="22">
        <v>1194</v>
      </c>
      <c r="B100" s="20" t="s">
        <v>581</v>
      </c>
      <c r="C100" s="24">
        <v>0</v>
      </c>
    </row>
    <row r="101" spans="1:8" x14ac:dyDescent="0.2">
      <c r="A101" s="19" t="s">
        <v>625</v>
      </c>
      <c r="C101" s="24"/>
    </row>
    <row r="102" spans="1:8" x14ac:dyDescent="0.2">
      <c r="A102" s="21" t="s">
        <v>143</v>
      </c>
      <c r="B102" s="21" t="s">
        <v>140</v>
      </c>
      <c r="C102" s="21" t="s">
        <v>141</v>
      </c>
      <c r="D102" s="21" t="s">
        <v>204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262</v>
      </c>
      <c r="C103" s="24">
        <f>SUM(C104:C106)</f>
        <v>0</v>
      </c>
    </row>
    <row r="104" spans="1:8" x14ac:dyDescent="0.2">
      <c r="A104" s="22">
        <v>1291</v>
      </c>
      <c r="B104" s="20" t="s">
        <v>263</v>
      </c>
      <c r="C104" s="24">
        <v>0</v>
      </c>
    </row>
    <row r="105" spans="1:8" x14ac:dyDescent="0.2">
      <c r="A105" s="22">
        <v>1292</v>
      </c>
      <c r="B105" s="20" t="s">
        <v>264</v>
      </c>
      <c r="C105" s="24">
        <v>0</v>
      </c>
    </row>
    <row r="106" spans="1:8" x14ac:dyDescent="0.2">
      <c r="A106" s="22">
        <v>1293</v>
      </c>
      <c r="B106" s="20" t="s">
        <v>265</v>
      </c>
      <c r="C106" s="24">
        <v>0</v>
      </c>
    </row>
    <row r="108" spans="1:8" x14ac:dyDescent="0.2">
      <c r="A108" s="19" t="s">
        <v>168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143</v>
      </c>
      <c r="B109" s="21" t="s">
        <v>140</v>
      </c>
      <c r="C109" s="21" t="s">
        <v>141</v>
      </c>
      <c r="D109" s="21" t="s">
        <v>200</v>
      </c>
      <c r="E109" s="21" t="s">
        <v>201</v>
      </c>
      <c r="F109" s="21" t="s">
        <v>202</v>
      </c>
      <c r="G109" s="21" t="s">
        <v>266</v>
      </c>
      <c r="H109" s="21" t="s">
        <v>267</v>
      </c>
    </row>
    <row r="110" spans="1:8" x14ac:dyDescent="0.2">
      <c r="A110" s="22">
        <v>2110</v>
      </c>
      <c r="B110" s="20" t="s">
        <v>268</v>
      </c>
      <c r="C110" s="24">
        <f>SUM(C111:C119)</f>
        <v>17941307.670000002</v>
      </c>
      <c r="D110" s="24">
        <f>SUM(D111:D119)</f>
        <v>17941307.670000002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269</v>
      </c>
      <c r="C111" s="24">
        <v>75303.399999999994</v>
      </c>
      <c r="D111" s="24">
        <f>C111</f>
        <v>75303.399999999994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270</v>
      </c>
      <c r="C112" s="24">
        <v>3223484.6</v>
      </c>
      <c r="D112" s="24">
        <f t="shared" ref="D112:D119" si="1">C112</f>
        <v>3223484.6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271</v>
      </c>
      <c r="C113" s="24">
        <v>5447002.5199999996</v>
      </c>
      <c r="D113" s="24">
        <f t="shared" si="1"/>
        <v>5447002.5199999996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272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273</v>
      </c>
      <c r="C115" s="24">
        <v>655460.14</v>
      </c>
      <c r="D115" s="24">
        <f t="shared" si="1"/>
        <v>655460.14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274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275</v>
      </c>
      <c r="C117" s="24">
        <v>4586693.76</v>
      </c>
      <c r="D117" s="24">
        <f t="shared" si="1"/>
        <v>4586693.76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276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277</v>
      </c>
      <c r="C119" s="24">
        <v>3953363.25</v>
      </c>
      <c r="D119" s="24">
        <f t="shared" si="1"/>
        <v>3953363.25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278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279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280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281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169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143</v>
      </c>
      <c r="B126" s="21" t="s">
        <v>140</v>
      </c>
      <c r="C126" s="21" t="s">
        <v>141</v>
      </c>
      <c r="D126" s="21" t="s">
        <v>144</v>
      </c>
      <c r="E126" s="21" t="s">
        <v>204</v>
      </c>
      <c r="F126" s="21"/>
      <c r="G126" s="21"/>
      <c r="H126" s="21"/>
    </row>
    <row r="127" spans="1:8" x14ac:dyDescent="0.2">
      <c r="A127" s="22">
        <v>2160</v>
      </c>
      <c r="B127" s="20" t="s">
        <v>282</v>
      </c>
      <c r="C127" s="24">
        <f>SUM(C128:C133)</f>
        <v>0</v>
      </c>
    </row>
    <row r="128" spans="1:8" x14ac:dyDescent="0.2">
      <c r="A128" s="22">
        <v>2161</v>
      </c>
      <c r="B128" s="20" t="s">
        <v>283</v>
      </c>
      <c r="C128" s="24">
        <v>0</v>
      </c>
    </row>
    <row r="129" spans="1:8" x14ac:dyDescent="0.2">
      <c r="A129" s="22">
        <v>2162</v>
      </c>
      <c r="B129" s="20" t="s">
        <v>284</v>
      </c>
      <c r="C129" s="24">
        <v>0</v>
      </c>
    </row>
    <row r="130" spans="1:8" x14ac:dyDescent="0.2">
      <c r="A130" s="22">
        <v>2163</v>
      </c>
      <c r="B130" s="20" t="s">
        <v>285</v>
      </c>
      <c r="C130" s="24">
        <v>0</v>
      </c>
    </row>
    <row r="131" spans="1:8" x14ac:dyDescent="0.2">
      <c r="A131" s="22">
        <v>2164</v>
      </c>
      <c r="B131" s="20" t="s">
        <v>286</v>
      </c>
      <c r="C131" s="24">
        <v>0</v>
      </c>
    </row>
    <row r="132" spans="1:8" x14ac:dyDescent="0.2">
      <c r="A132" s="22">
        <v>2165</v>
      </c>
      <c r="B132" s="20" t="s">
        <v>287</v>
      </c>
      <c r="C132" s="24">
        <v>0</v>
      </c>
    </row>
    <row r="133" spans="1:8" x14ac:dyDescent="0.2">
      <c r="A133" s="22">
        <v>2166</v>
      </c>
      <c r="B133" s="20" t="s">
        <v>288</v>
      </c>
      <c r="C133" s="24">
        <v>0</v>
      </c>
    </row>
    <row r="134" spans="1:8" x14ac:dyDescent="0.2">
      <c r="A134" s="22">
        <v>2250</v>
      </c>
      <c r="B134" s="20" t="s">
        <v>289</v>
      </c>
      <c r="C134" s="24">
        <f>SUM(C135:C140)</f>
        <v>0</v>
      </c>
    </row>
    <row r="135" spans="1:8" x14ac:dyDescent="0.2">
      <c r="A135" s="22">
        <v>2251</v>
      </c>
      <c r="B135" s="20" t="s">
        <v>290</v>
      </c>
      <c r="C135" s="24">
        <v>0</v>
      </c>
    </row>
    <row r="136" spans="1:8" x14ac:dyDescent="0.2">
      <c r="A136" s="22">
        <v>2252</v>
      </c>
      <c r="B136" s="20" t="s">
        <v>291</v>
      </c>
      <c r="C136" s="24">
        <v>0</v>
      </c>
    </row>
    <row r="137" spans="1:8" x14ac:dyDescent="0.2">
      <c r="A137" s="22">
        <v>2253</v>
      </c>
      <c r="B137" s="20" t="s">
        <v>292</v>
      </c>
      <c r="C137" s="24">
        <v>0</v>
      </c>
    </row>
    <row r="138" spans="1:8" x14ac:dyDescent="0.2">
      <c r="A138" s="22">
        <v>2254</v>
      </c>
      <c r="B138" s="20" t="s">
        <v>293</v>
      </c>
      <c r="C138" s="24">
        <v>0</v>
      </c>
    </row>
    <row r="139" spans="1:8" x14ac:dyDescent="0.2">
      <c r="A139" s="22">
        <v>2255</v>
      </c>
      <c r="B139" s="20" t="s">
        <v>294</v>
      </c>
      <c r="C139" s="24">
        <v>0</v>
      </c>
    </row>
    <row r="140" spans="1:8" x14ac:dyDescent="0.2">
      <c r="A140" s="22">
        <v>2256</v>
      </c>
      <c r="B140" s="20" t="s">
        <v>295</v>
      </c>
      <c r="C140" s="24">
        <v>0</v>
      </c>
    </row>
    <row r="142" spans="1:8" x14ac:dyDescent="0.2">
      <c r="A142" s="19" t="s">
        <v>170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143</v>
      </c>
      <c r="B143" s="23" t="s">
        <v>140</v>
      </c>
      <c r="C143" s="23" t="s">
        <v>141</v>
      </c>
      <c r="D143" s="23" t="s">
        <v>144</v>
      </c>
      <c r="E143" s="23" t="s">
        <v>204</v>
      </c>
      <c r="F143" s="23"/>
      <c r="G143" s="23"/>
      <c r="H143" s="23"/>
    </row>
    <row r="144" spans="1:8" x14ac:dyDescent="0.2">
      <c r="A144" s="22">
        <v>2159</v>
      </c>
      <c r="B144" s="20" t="s">
        <v>296</v>
      </c>
      <c r="C144" s="24">
        <v>0</v>
      </c>
    </row>
    <row r="145" spans="1:3" x14ac:dyDescent="0.2">
      <c r="A145" s="22">
        <v>2199</v>
      </c>
      <c r="B145" s="20" t="s">
        <v>297</v>
      </c>
      <c r="C145" s="24">
        <v>-7.75</v>
      </c>
    </row>
    <row r="146" spans="1:3" x14ac:dyDescent="0.2">
      <c r="A146" s="22">
        <v>2240</v>
      </c>
      <c r="B146" s="20" t="s">
        <v>298</v>
      </c>
      <c r="C146" s="24">
        <f>SUM(C147:C149)</f>
        <v>0</v>
      </c>
    </row>
    <row r="147" spans="1:3" x14ac:dyDescent="0.2">
      <c r="A147" s="22">
        <v>2241</v>
      </c>
      <c r="B147" s="20" t="s">
        <v>299</v>
      </c>
      <c r="C147" s="24">
        <v>0</v>
      </c>
    </row>
    <row r="148" spans="1:3" x14ac:dyDescent="0.2">
      <c r="A148" s="22">
        <v>2242</v>
      </c>
      <c r="B148" s="20" t="s">
        <v>300</v>
      </c>
      <c r="C148" s="24">
        <v>0</v>
      </c>
    </row>
    <row r="149" spans="1:3" x14ac:dyDescent="0.2">
      <c r="A149" s="22">
        <v>2249</v>
      </c>
      <c r="B149" s="20" t="s">
        <v>301</v>
      </c>
      <c r="C149" s="24">
        <v>0</v>
      </c>
    </row>
    <row r="151" spans="1:3" x14ac:dyDescent="0.2">
      <c r="B151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3" spans="1:2" x14ac:dyDescent="0.2">
      <c r="A3" s="91"/>
      <c r="B3" s="92"/>
    </row>
    <row r="4" spans="1:2" ht="15" customHeight="1" x14ac:dyDescent="0.2">
      <c r="A4" s="93" t="s">
        <v>1</v>
      </c>
      <c r="B4" s="94" t="s">
        <v>78</v>
      </c>
    </row>
    <row r="5" spans="1:2" ht="15" customHeight="1" x14ac:dyDescent="0.2">
      <c r="A5" s="95"/>
      <c r="B5" s="94" t="s">
        <v>51</v>
      </c>
    </row>
    <row r="6" spans="1:2" ht="15" customHeight="1" x14ac:dyDescent="0.2">
      <c r="A6" s="95"/>
      <c r="B6" s="96" t="s">
        <v>146</v>
      </c>
    </row>
    <row r="7" spans="1:2" ht="15" customHeight="1" x14ac:dyDescent="0.2">
      <c r="A7" s="95"/>
      <c r="B7" s="94" t="s">
        <v>52</v>
      </c>
    </row>
    <row r="8" spans="1:2" x14ac:dyDescent="0.2">
      <c r="A8" s="95"/>
    </row>
    <row r="9" spans="1:2" ht="15" customHeight="1" x14ac:dyDescent="0.2">
      <c r="A9" s="93" t="s">
        <v>3</v>
      </c>
      <c r="B9" s="94" t="s">
        <v>586</v>
      </c>
    </row>
    <row r="10" spans="1:2" ht="15" customHeight="1" x14ac:dyDescent="0.2">
      <c r="A10" s="95"/>
      <c r="B10" s="94" t="s">
        <v>587</v>
      </c>
    </row>
    <row r="11" spans="1:2" ht="15" customHeight="1" x14ac:dyDescent="0.2">
      <c r="A11" s="95"/>
      <c r="B11" s="94" t="s">
        <v>124</v>
      </c>
    </row>
    <row r="12" spans="1:2" ht="15" customHeight="1" x14ac:dyDescent="0.2">
      <c r="A12" s="95"/>
      <c r="B12" s="94" t="s">
        <v>123</v>
      </c>
    </row>
    <row r="13" spans="1:2" ht="15" customHeight="1" x14ac:dyDescent="0.2">
      <c r="A13" s="95"/>
      <c r="B13" s="94" t="s">
        <v>125</v>
      </c>
    </row>
    <row r="14" spans="1:2" x14ac:dyDescent="0.2">
      <c r="A14" s="95"/>
    </row>
    <row r="15" spans="1:2" ht="15" customHeight="1" x14ac:dyDescent="0.2">
      <c r="A15" s="93" t="s">
        <v>5</v>
      </c>
      <c r="B15" s="97" t="s">
        <v>53</v>
      </c>
    </row>
    <row r="16" spans="1:2" ht="15" customHeight="1" x14ac:dyDescent="0.2">
      <c r="A16" s="95"/>
      <c r="B16" s="97" t="s">
        <v>54</v>
      </c>
    </row>
    <row r="17" spans="1:2" ht="15" customHeight="1" x14ac:dyDescent="0.2">
      <c r="A17" s="95"/>
      <c r="B17" s="97" t="s">
        <v>55</v>
      </c>
    </row>
    <row r="18" spans="1:2" ht="15" customHeight="1" x14ac:dyDescent="0.2">
      <c r="A18" s="95"/>
      <c r="B18" s="94" t="s">
        <v>56</v>
      </c>
    </row>
    <row r="19" spans="1:2" ht="15" customHeight="1" x14ac:dyDescent="0.2">
      <c r="A19" s="95"/>
      <c r="B19" s="98" t="s">
        <v>134</v>
      </c>
    </row>
    <row r="20" spans="1:2" x14ac:dyDescent="0.2">
      <c r="A20" s="95"/>
    </row>
    <row r="21" spans="1:2" ht="15" customHeight="1" x14ac:dyDescent="0.2">
      <c r="A21" s="93" t="s">
        <v>130</v>
      </c>
      <c r="B21" s="1" t="s">
        <v>185</v>
      </c>
    </row>
    <row r="22" spans="1:2" ht="15" customHeight="1" x14ac:dyDescent="0.2">
      <c r="A22" s="95"/>
      <c r="B22" s="99" t="s">
        <v>186</v>
      </c>
    </row>
    <row r="23" spans="1:2" x14ac:dyDescent="0.2">
      <c r="A23" s="95"/>
    </row>
    <row r="24" spans="1:2" ht="15" customHeight="1" x14ac:dyDescent="0.2">
      <c r="A24" s="93" t="s">
        <v>7</v>
      </c>
      <c r="B24" s="98" t="s">
        <v>57</v>
      </c>
    </row>
    <row r="25" spans="1:2" ht="15" customHeight="1" x14ac:dyDescent="0.2">
      <c r="A25" s="95"/>
      <c r="B25" s="98" t="s">
        <v>126</v>
      </c>
    </row>
    <row r="26" spans="1:2" ht="15" customHeight="1" x14ac:dyDescent="0.2">
      <c r="A26" s="95"/>
      <c r="B26" s="98" t="s">
        <v>127</v>
      </c>
    </row>
    <row r="27" spans="1:2" x14ac:dyDescent="0.2">
      <c r="A27" s="95"/>
    </row>
    <row r="28" spans="1:2" ht="15" customHeight="1" x14ac:dyDescent="0.2">
      <c r="A28" s="93" t="s">
        <v>8</v>
      </c>
      <c r="B28" s="98" t="s">
        <v>58</v>
      </c>
    </row>
    <row r="29" spans="1:2" ht="15" customHeight="1" x14ac:dyDescent="0.2">
      <c r="A29" s="95"/>
      <c r="B29" s="98" t="s">
        <v>133</v>
      </c>
    </row>
    <row r="30" spans="1:2" ht="15" customHeight="1" x14ac:dyDescent="0.2">
      <c r="A30" s="95"/>
      <c r="B30" s="98" t="s">
        <v>59</v>
      </c>
    </row>
    <row r="31" spans="1:2" ht="15" customHeight="1" x14ac:dyDescent="0.2">
      <c r="A31" s="95"/>
      <c r="B31" s="100" t="s">
        <v>60</v>
      </c>
    </row>
    <row r="32" spans="1:2" x14ac:dyDescent="0.2">
      <c r="A32" s="95"/>
    </row>
    <row r="33" spans="1:2" ht="15" customHeight="1" x14ac:dyDescent="0.2">
      <c r="A33" s="93" t="s">
        <v>9</v>
      </c>
      <c r="B33" s="98" t="s">
        <v>61</v>
      </c>
    </row>
    <row r="34" spans="1:2" ht="15" customHeight="1" x14ac:dyDescent="0.2">
      <c r="A34" s="95"/>
      <c r="B34" s="98" t="s">
        <v>62</v>
      </c>
    </row>
    <row r="35" spans="1:2" x14ac:dyDescent="0.2">
      <c r="A35" s="95"/>
    </row>
    <row r="36" spans="1:2" ht="15" customHeight="1" x14ac:dyDescent="0.2">
      <c r="A36" s="93" t="s">
        <v>11</v>
      </c>
      <c r="B36" s="94" t="s">
        <v>128</v>
      </c>
    </row>
    <row r="37" spans="1:2" ht="15" customHeight="1" x14ac:dyDescent="0.2">
      <c r="A37" s="95"/>
      <c r="B37" s="94" t="s">
        <v>135</v>
      </c>
    </row>
    <row r="38" spans="1:2" ht="15" customHeight="1" x14ac:dyDescent="0.2">
      <c r="A38" s="95"/>
      <c r="B38" s="101" t="s">
        <v>188</v>
      </c>
    </row>
    <row r="39" spans="1:2" ht="15" customHeight="1" x14ac:dyDescent="0.2">
      <c r="A39" s="95"/>
      <c r="B39" s="94" t="s">
        <v>189</v>
      </c>
    </row>
    <row r="40" spans="1:2" ht="15" customHeight="1" x14ac:dyDescent="0.2">
      <c r="A40" s="95"/>
      <c r="B40" s="94" t="s">
        <v>131</v>
      </c>
    </row>
    <row r="41" spans="1:2" ht="15" customHeight="1" x14ac:dyDescent="0.2">
      <c r="A41" s="95"/>
      <c r="B41" s="94" t="s">
        <v>132</v>
      </c>
    </row>
    <row r="42" spans="1:2" x14ac:dyDescent="0.2">
      <c r="A42" s="95"/>
    </row>
    <row r="43" spans="1:2" ht="15" customHeight="1" x14ac:dyDescent="0.2">
      <c r="A43" s="93" t="s">
        <v>13</v>
      </c>
      <c r="B43" s="94" t="s">
        <v>136</v>
      </c>
    </row>
    <row r="44" spans="1:2" ht="15" customHeight="1" x14ac:dyDescent="0.2">
      <c r="A44" s="95"/>
      <c r="B44" s="94" t="s">
        <v>139</v>
      </c>
    </row>
    <row r="45" spans="1:2" ht="15" customHeight="1" x14ac:dyDescent="0.2">
      <c r="A45" s="95"/>
      <c r="B45" s="101" t="s">
        <v>190</v>
      </c>
    </row>
    <row r="46" spans="1:2" ht="15" customHeight="1" x14ac:dyDescent="0.2">
      <c r="A46" s="95"/>
      <c r="B46" s="94" t="s">
        <v>191</v>
      </c>
    </row>
    <row r="47" spans="1:2" ht="15" customHeight="1" x14ac:dyDescent="0.2">
      <c r="A47" s="95"/>
      <c r="B47" s="94" t="s">
        <v>138</v>
      </c>
    </row>
    <row r="48" spans="1:2" ht="15" customHeight="1" x14ac:dyDescent="0.2">
      <c r="A48" s="95"/>
      <c r="B48" s="94" t="s">
        <v>137</v>
      </c>
    </row>
    <row r="49" spans="1:2" x14ac:dyDescent="0.2">
      <c r="A49" s="95"/>
    </row>
    <row r="50" spans="1:2" ht="25.5" customHeight="1" x14ac:dyDescent="0.2">
      <c r="A50" s="93" t="s">
        <v>15</v>
      </c>
      <c r="B50" s="96" t="s">
        <v>167</v>
      </c>
    </row>
    <row r="51" spans="1:2" x14ac:dyDescent="0.2">
      <c r="A51" s="95"/>
    </row>
    <row r="52" spans="1:2" ht="15" customHeight="1" x14ac:dyDescent="0.2">
      <c r="A52" s="93" t="s">
        <v>17</v>
      </c>
      <c r="B52" s="94" t="s">
        <v>63</v>
      </c>
    </row>
    <row r="53" spans="1:2" x14ac:dyDescent="0.2">
      <c r="A53" s="95"/>
    </row>
    <row r="54" spans="1:2" ht="15" customHeight="1" x14ac:dyDescent="0.2">
      <c r="A54" s="93" t="s">
        <v>18</v>
      </c>
      <c r="B54" s="97" t="s">
        <v>64</v>
      </c>
    </row>
    <row r="55" spans="1:2" ht="15" customHeight="1" x14ac:dyDescent="0.2">
      <c r="A55" s="95"/>
      <c r="B55" s="97" t="s">
        <v>65</v>
      </c>
    </row>
    <row r="56" spans="1:2" ht="15" customHeight="1" x14ac:dyDescent="0.2">
      <c r="A56" s="95"/>
      <c r="B56" s="97" t="s">
        <v>66</v>
      </c>
    </row>
    <row r="57" spans="1:2" ht="15" customHeight="1" x14ac:dyDescent="0.2">
      <c r="A57" s="95"/>
      <c r="B57" s="97" t="s">
        <v>67</v>
      </c>
    </row>
    <row r="58" spans="1:2" ht="15" customHeight="1" x14ac:dyDescent="0.2">
      <c r="A58" s="95"/>
      <c r="B58" s="97" t="s">
        <v>68</v>
      </c>
    </row>
    <row r="59" spans="1:2" x14ac:dyDescent="0.2">
      <c r="A59" s="95"/>
    </row>
    <row r="60" spans="1:2" ht="15" customHeight="1" x14ac:dyDescent="0.2">
      <c r="A60" s="93" t="s">
        <v>20</v>
      </c>
      <c r="B60" s="98" t="s">
        <v>69</v>
      </c>
    </row>
    <row r="61" spans="1:2" x14ac:dyDescent="0.2">
      <c r="A61" s="95"/>
      <c r="B61" s="98"/>
    </row>
    <row r="62" spans="1:2" ht="15" customHeight="1" x14ac:dyDescent="0.2">
      <c r="A62" s="93" t="s">
        <v>21</v>
      </c>
      <c r="B62" s="94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69" t="s">
        <v>667</v>
      </c>
      <c r="B1" s="169"/>
      <c r="C1" s="169"/>
      <c r="D1" s="27" t="s">
        <v>604</v>
      </c>
      <c r="E1" s="28">
        <v>2024</v>
      </c>
    </row>
    <row r="2" spans="1:5" ht="18.899999999999999" customHeight="1" x14ac:dyDescent="0.2">
      <c r="A2" s="169" t="s">
        <v>610</v>
      </c>
      <c r="B2" s="169"/>
      <c r="C2" s="169"/>
      <c r="D2" s="27" t="s">
        <v>605</v>
      </c>
      <c r="E2" s="28" t="s">
        <v>607</v>
      </c>
    </row>
    <row r="3" spans="1:5" ht="18.899999999999999" customHeight="1" x14ac:dyDescent="0.2">
      <c r="A3" s="169" t="s">
        <v>668</v>
      </c>
      <c r="B3" s="169"/>
      <c r="C3" s="169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171</v>
      </c>
      <c r="B6" s="31"/>
      <c r="C6" s="31"/>
      <c r="D6" s="31"/>
      <c r="E6" s="31"/>
    </row>
    <row r="7" spans="1:5" x14ac:dyDescent="0.2">
      <c r="A7" s="32" t="s">
        <v>143</v>
      </c>
      <c r="B7" s="32" t="s">
        <v>140</v>
      </c>
      <c r="C7" s="32" t="s">
        <v>141</v>
      </c>
      <c r="D7" s="32" t="s">
        <v>142</v>
      </c>
      <c r="E7" s="32" t="s">
        <v>144</v>
      </c>
    </row>
    <row r="8" spans="1:5" x14ac:dyDescent="0.2">
      <c r="A8" s="33">
        <v>3110</v>
      </c>
      <c r="B8" s="29" t="s">
        <v>333</v>
      </c>
      <c r="C8" s="34">
        <v>-869567.44</v>
      </c>
    </row>
    <row r="9" spans="1:5" x14ac:dyDescent="0.2">
      <c r="A9" s="33">
        <v>3120</v>
      </c>
      <c r="B9" s="29" t="s">
        <v>464</v>
      </c>
      <c r="C9" s="34">
        <v>1966677.87</v>
      </c>
    </row>
    <row r="10" spans="1:5" x14ac:dyDescent="0.2">
      <c r="A10" s="33">
        <v>3130</v>
      </c>
      <c r="B10" s="29" t="s">
        <v>465</v>
      </c>
      <c r="C10" s="34">
        <v>0</v>
      </c>
    </row>
    <row r="12" spans="1:5" x14ac:dyDescent="0.2">
      <c r="A12" s="31" t="s">
        <v>173</v>
      </c>
      <c r="B12" s="31"/>
      <c r="C12" s="31"/>
      <c r="D12" s="31"/>
      <c r="E12" s="31"/>
    </row>
    <row r="13" spans="1:5" x14ac:dyDescent="0.2">
      <c r="A13" s="32" t="s">
        <v>143</v>
      </c>
      <c r="B13" s="32" t="s">
        <v>140</v>
      </c>
      <c r="C13" s="32" t="s">
        <v>141</v>
      </c>
      <c r="D13" s="32" t="s">
        <v>466</v>
      </c>
      <c r="E13" s="32"/>
    </row>
    <row r="14" spans="1:5" x14ac:dyDescent="0.2">
      <c r="A14" s="33">
        <v>3210</v>
      </c>
      <c r="B14" s="29" t="s">
        <v>467</v>
      </c>
      <c r="C14" s="34">
        <v>82907954.290000007</v>
      </c>
    </row>
    <row r="15" spans="1:5" x14ac:dyDescent="0.2">
      <c r="A15" s="33">
        <v>3220</v>
      </c>
      <c r="B15" s="29" t="s">
        <v>468</v>
      </c>
      <c r="C15" s="34">
        <v>246540728.63</v>
      </c>
    </row>
    <row r="16" spans="1:5" x14ac:dyDescent="0.2">
      <c r="A16" s="33">
        <v>3230</v>
      </c>
      <c r="B16" s="29" t="s">
        <v>469</v>
      </c>
      <c r="C16" s="34">
        <f>SUM(C17:C20)</f>
        <v>-5860800.1600000001</v>
      </c>
    </row>
    <row r="17" spans="1:3" x14ac:dyDescent="0.2">
      <c r="A17" s="33">
        <v>3231</v>
      </c>
      <c r="B17" s="29" t="s">
        <v>470</v>
      </c>
      <c r="C17" s="34">
        <v>0</v>
      </c>
    </row>
    <row r="18" spans="1:3" x14ac:dyDescent="0.2">
      <c r="A18" s="33">
        <v>3232</v>
      </c>
      <c r="B18" s="29" t="s">
        <v>471</v>
      </c>
      <c r="C18" s="34">
        <v>-5860800.1600000001</v>
      </c>
    </row>
    <row r="19" spans="1:3" x14ac:dyDescent="0.2">
      <c r="A19" s="33">
        <v>3233</v>
      </c>
      <c r="B19" s="29" t="s">
        <v>472</v>
      </c>
      <c r="C19" s="34">
        <v>0</v>
      </c>
    </row>
    <row r="20" spans="1:3" x14ac:dyDescent="0.2">
      <c r="A20" s="33">
        <v>3239</v>
      </c>
      <c r="B20" s="29" t="s">
        <v>473</v>
      </c>
      <c r="C20" s="34">
        <v>0</v>
      </c>
    </row>
    <row r="21" spans="1:3" x14ac:dyDescent="0.2">
      <c r="A21" s="33">
        <v>3240</v>
      </c>
      <c r="B21" s="29" t="s">
        <v>474</v>
      </c>
      <c r="C21" s="34">
        <f>SUM(C22:C24)</f>
        <v>0</v>
      </c>
    </row>
    <row r="22" spans="1:3" x14ac:dyDescent="0.2">
      <c r="A22" s="33">
        <v>3241</v>
      </c>
      <c r="B22" s="29" t="s">
        <v>475</v>
      </c>
      <c r="C22" s="34">
        <v>0</v>
      </c>
    </row>
    <row r="23" spans="1:3" x14ac:dyDescent="0.2">
      <c r="A23" s="33">
        <v>3242</v>
      </c>
      <c r="B23" s="29" t="s">
        <v>476</v>
      </c>
      <c r="C23" s="34">
        <v>0</v>
      </c>
    </row>
    <row r="24" spans="1:3" x14ac:dyDescent="0.2">
      <c r="A24" s="33">
        <v>3243</v>
      </c>
      <c r="B24" s="29" t="s">
        <v>477</v>
      </c>
      <c r="C24" s="34">
        <v>0</v>
      </c>
    </row>
    <row r="25" spans="1:3" x14ac:dyDescent="0.2">
      <c r="A25" s="33">
        <v>3250</v>
      </c>
      <c r="B25" s="29" t="s">
        <v>478</v>
      </c>
      <c r="C25" s="34">
        <f>SUM(C26:C27)</f>
        <v>0</v>
      </c>
    </row>
    <row r="26" spans="1:3" x14ac:dyDescent="0.2">
      <c r="A26" s="33">
        <v>3251</v>
      </c>
      <c r="B26" s="29" t="s">
        <v>479</v>
      </c>
      <c r="C26" s="34">
        <v>0</v>
      </c>
    </row>
    <row r="27" spans="1:3" x14ac:dyDescent="0.2">
      <c r="A27" s="33">
        <v>3252</v>
      </c>
      <c r="B27" s="29" t="s">
        <v>480</v>
      </c>
      <c r="C27" s="34">
        <v>0</v>
      </c>
    </row>
    <row r="29" spans="1:3" x14ac:dyDescent="0.2">
      <c r="B29" s="29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4" spans="1:2" ht="15" customHeight="1" x14ac:dyDescent="0.2">
      <c r="A4" s="104" t="s">
        <v>23</v>
      </c>
      <c r="B4" s="94" t="s">
        <v>78</v>
      </c>
    </row>
    <row r="5" spans="1:2" ht="15" customHeight="1" x14ac:dyDescent="0.2">
      <c r="A5" s="104" t="s">
        <v>25</v>
      </c>
      <c r="B5" s="94" t="s">
        <v>51</v>
      </c>
    </row>
    <row r="6" spans="1:2" ht="15" customHeight="1" x14ac:dyDescent="0.2">
      <c r="B6" s="94" t="s">
        <v>172</v>
      </c>
    </row>
    <row r="7" spans="1:2" ht="15" customHeight="1" x14ac:dyDescent="0.2">
      <c r="B7" s="94" t="s">
        <v>73</v>
      </c>
    </row>
    <row r="8" spans="1:2" ht="15" customHeight="1" x14ac:dyDescent="0.2">
      <c r="B8" s="94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7"/>
  <sheetViews>
    <sheetView topLeftCell="A70" workbookViewId="0">
      <selection activeCell="B90" sqref="B90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69" t="s">
        <v>667</v>
      </c>
      <c r="B1" s="169"/>
      <c r="C1" s="169"/>
      <c r="D1" s="27" t="s">
        <v>604</v>
      </c>
      <c r="E1" s="28">
        <v>2024</v>
      </c>
    </row>
    <row r="2" spans="1:5" s="35" customFormat="1" ht="18.899999999999999" customHeight="1" x14ac:dyDescent="0.3">
      <c r="A2" s="169" t="s">
        <v>611</v>
      </c>
      <c r="B2" s="169"/>
      <c r="C2" s="169"/>
      <c r="D2" s="27" t="s">
        <v>605</v>
      </c>
      <c r="E2" s="28" t="s">
        <v>607</v>
      </c>
    </row>
    <row r="3" spans="1:5" s="35" customFormat="1" ht="18.899999999999999" customHeight="1" x14ac:dyDescent="0.3">
      <c r="A3" s="169" t="s">
        <v>668</v>
      </c>
      <c r="B3" s="169"/>
      <c r="C3" s="169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143</v>
      </c>
      <c r="B7" s="32" t="s">
        <v>648</v>
      </c>
      <c r="C7" s="121">
        <v>2024</v>
      </c>
      <c r="D7" s="121">
        <v>2023</v>
      </c>
      <c r="E7" s="32"/>
    </row>
    <row r="8" spans="1:5" x14ac:dyDescent="0.2">
      <c r="A8" s="33">
        <v>1111</v>
      </c>
      <c r="B8" s="29" t="s">
        <v>481</v>
      </c>
      <c r="C8" s="34">
        <v>0</v>
      </c>
      <c r="D8" s="34">
        <v>0</v>
      </c>
    </row>
    <row r="9" spans="1:5" x14ac:dyDescent="0.2">
      <c r="A9" s="33">
        <v>1112</v>
      </c>
      <c r="B9" s="29" t="s">
        <v>482</v>
      </c>
      <c r="C9" s="34">
        <v>35438598.560000002</v>
      </c>
      <c r="D9" s="34">
        <v>9634991.3800000008</v>
      </c>
    </row>
    <row r="10" spans="1:5" x14ac:dyDescent="0.2">
      <c r="A10" s="33">
        <v>1113</v>
      </c>
      <c r="B10" s="29" t="s">
        <v>483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194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195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484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485</v>
      </c>
      <c r="C14" s="34">
        <v>0</v>
      </c>
      <c r="D14" s="34">
        <v>0</v>
      </c>
    </row>
    <row r="15" spans="1:5" x14ac:dyDescent="0.2">
      <c r="A15" s="125">
        <v>1110</v>
      </c>
      <c r="B15" s="126" t="s">
        <v>626</v>
      </c>
      <c r="C15" s="127">
        <f>SUM(C8:C14)</f>
        <v>35438598.560000002</v>
      </c>
      <c r="D15" s="127">
        <f>SUM(D8:D14)</f>
        <v>9634991.3800000008</v>
      </c>
    </row>
    <row r="18" spans="1:5" x14ac:dyDescent="0.2">
      <c r="A18" s="31" t="s">
        <v>175</v>
      </c>
      <c r="B18" s="31"/>
      <c r="C18" s="31"/>
      <c r="D18" s="31"/>
      <c r="E18" s="122"/>
    </row>
    <row r="19" spans="1:5" x14ac:dyDescent="0.2">
      <c r="A19" s="32" t="s">
        <v>143</v>
      </c>
      <c r="B19" s="32" t="s">
        <v>648</v>
      </c>
      <c r="C19" s="136" t="s">
        <v>647</v>
      </c>
      <c r="D19" s="136" t="s">
        <v>178</v>
      </c>
      <c r="E19" s="122"/>
    </row>
    <row r="20" spans="1:5" x14ac:dyDescent="0.2">
      <c r="A20" s="125">
        <v>1230</v>
      </c>
      <c r="B20" s="126" t="s">
        <v>227</v>
      </c>
      <c r="C20" s="127">
        <f>SUM(C21:C27)</f>
        <v>22102891.370000001</v>
      </c>
      <c r="D20" s="127">
        <f>SUM(D21:D27)</f>
        <v>20570513.449999999</v>
      </c>
      <c r="E20" s="122"/>
    </row>
    <row r="21" spans="1:5" x14ac:dyDescent="0.2">
      <c r="A21" s="33">
        <v>1231</v>
      </c>
      <c r="B21" s="29" t="s">
        <v>228</v>
      </c>
      <c r="C21" s="34">
        <v>0</v>
      </c>
      <c r="D21" s="124">
        <v>0</v>
      </c>
      <c r="E21" s="122"/>
    </row>
    <row r="22" spans="1:5" x14ac:dyDescent="0.2">
      <c r="A22" s="33">
        <v>1232</v>
      </c>
      <c r="B22" s="29" t="s">
        <v>229</v>
      </c>
      <c r="C22" s="34">
        <v>0</v>
      </c>
      <c r="D22" s="124">
        <v>0</v>
      </c>
      <c r="E22" s="122"/>
    </row>
    <row r="23" spans="1:5" x14ac:dyDescent="0.2">
      <c r="A23" s="33">
        <v>1233</v>
      </c>
      <c r="B23" s="29" t="s">
        <v>230</v>
      </c>
      <c r="C23" s="34">
        <v>0</v>
      </c>
      <c r="D23" s="124">
        <v>0</v>
      </c>
      <c r="E23" s="122"/>
    </row>
    <row r="24" spans="1:5" x14ac:dyDescent="0.2">
      <c r="A24" s="33">
        <v>1234</v>
      </c>
      <c r="B24" s="29" t="s">
        <v>231</v>
      </c>
      <c r="C24" s="34">
        <v>0</v>
      </c>
      <c r="D24" s="124">
        <v>0</v>
      </c>
      <c r="E24" s="122"/>
    </row>
    <row r="25" spans="1:5" x14ac:dyDescent="0.2">
      <c r="A25" s="33">
        <v>1235</v>
      </c>
      <c r="B25" s="29" t="s">
        <v>232</v>
      </c>
      <c r="C25" s="34">
        <v>22102891.370000001</v>
      </c>
      <c r="D25" s="124">
        <v>20570513.449999999</v>
      </c>
      <c r="E25" s="122"/>
    </row>
    <row r="26" spans="1:5" x14ac:dyDescent="0.2">
      <c r="A26" s="33">
        <v>1236</v>
      </c>
      <c r="B26" s="29" t="s">
        <v>233</v>
      </c>
      <c r="C26" s="34">
        <v>0</v>
      </c>
      <c r="D26" s="124">
        <v>0</v>
      </c>
      <c r="E26" s="122"/>
    </row>
    <row r="27" spans="1:5" x14ac:dyDescent="0.2">
      <c r="A27" s="33">
        <v>1239</v>
      </c>
      <c r="B27" s="29" t="s">
        <v>234</v>
      </c>
      <c r="C27" s="34">
        <v>0</v>
      </c>
      <c r="D27" s="124">
        <v>0</v>
      </c>
      <c r="E27" s="122"/>
    </row>
    <row r="28" spans="1:5" x14ac:dyDescent="0.2">
      <c r="A28" s="125">
        <v>1240</v>
      </c>
      <c r="B28" s="126" t="s">
        <v>235</v>
      </c>
      <c r="C28" s="127">
        <f>SUM(C29:C36)</f>
        <v>34535</v>
      </c>
      <c r="D28" s="127">
        <f>SUM(D29:D36)</f>
        <v>34535</v>
      </c>
      <c r="E28" s="122"/>
    </row>
    <row r="29" spans="1:5" x14ac:dyDescent="0.2">
      <c r="A29" s="33">
        <v>1241</v>
      </c>
      <c r="B29" s="29" t="s">
        <v>236</v>
      </c>
      <c r="C29" s="34">
        <v>0</v>
      </c>
      <c r="D29" s="124">
        <v>0</v>
      </c>
      <c r="E29" s="122"/>
    </row>
    <row r="30" spans="1:5" x14ac:dyDescent="0.2">
      <c r="A30" s="33">
        <v>1242</v>
      </c>
      <c r="B30" s="29" t="s">
        <v>237</v>
      </c>
      <c r="C30" s="34">
        <v>0</v>
      </c>
      <c r="D30" s="124">
        <v>0</v>
      </c>
      <c r="E30" s="122"/>
    </row>
    <row r="31" spans="1:5" x14ac:dyDescent="0.2">
      <c r="A31" s="33">
        <v>1243</v>
      </c>
      <c r="B31" s="29" t="s">
        <v>238</v>
      </c>
      <c r="C31" s="34">
        <v>0</v>
      </c>
      <c r="D31" s="124">
        <v>0</v>
      </c>
      <c r="E31" s="122"/>
    </row>
    <row r="32" spans="1:5" x14ac:dyDescent="0.2">
      <c r="A32" s="33">
        <v>1244</v>
      </c>
      <c r="B32" s="29" t="s">
        <v>239</v>
      </c>
      <c r="C32" s="34">
        <v>0</v>
      </c>
      <c r="D32" s="124">
        <v>0</v>
      </c>
      <c r="E32" s="122"/>
    </row>
    <row r="33" spans="1:5" x14ac:dyDescent="0.2">
      <c r="A33" s="33">
        <v>1245</v>
      </c>
      <c r="B33" s="29" t="s">
        <v>240</v>
      </c>
      <c r="C33" s="34">
        <v>0</v>
      </c>
      <c r="D33" s="124">
        <v>0</v>
      </c>
      <c r="E33" s="122"/>
    </row>
    <row r="34" spans="1:5" x14ac:dyDescent="0.2">
      <c r="A34" s="33">
        <v>1246</v>
      </c>
      <c r="B34" s="29" t="s">
        <v>241</v>
      </c>
      <c r="C34" s="34">
        <v>34535</v>
      </c>
      <c r="D34" s="124">
        <v>34535</v>
      </c>
    </row>
    <row r="35" spans="1:5" x14ac:dyDescent="0.2">
      <c r="A35" s="33">
        <v>1247</v>
      </c>
      <c r="B35" s="29" t="s">
        <v>242</v>
      </c>
      <c r="C35" s="34">
        <v>0</v>
      </c>
      <c r="D35" s="124">
        <v>0</v>
      </c>
    </row>
    <row r="36" spans="1:5" x14ac:dyDescent="0.2">
      <c r="A36" s="33">
        <v>1248</v>
      </c>
      <c r="B36" s="29" t="s">
        <v>243</v>
      </c>
      <c r="C36" s="34">
        <v>0</v>
      </c>
      <c r="D36" s="124">
        <v>0</v>
      </c>
    </row>
    <row r="37" spans="1:5" x14ac:dyDescent="0.2">
      <c r="A37" s="150">
        <v>12</v>
      </c>
      <c r="B37" s="151" t="s">
        <v>661</v>
      </c>
      <c r="C37" s="152">
        <v>0</v>
      </c>
      <c r="D37" s="152">
        <v>0</v>
      </c>
      <c r="E37" s="126"/>
    </row>
    <row r="38" spans="1:5" x14ac:dyDescent="0.2">
      <c r="B38" s="128" t="s">
        <v>627</v>
      </c>
      <c r="C38" s="127">
        <f>C20+C28+C37</f>
        <v>22137426.370000001</v>
      </c>
      <c r="D38" s="127">
        <f>D20+D28+D37</f>
        <v>20605048.449999999</v>
      </c>
    </row>
    <row r="39" spans="1:5" s="122" customFormat="1" x14ac:dyDescent="0.2"/>
    <row r="40" spans="1:5" x14ac:dyDescent="0.2">
      <c r="A40" s="31" t="s">
        <v>183</v>
      </c>
      <c r="B40" s="31"/>
      <c r="C40" s="31"/>
      <c r="D40" s="31"/>
      <c r="E40" s="31"/>
    </row>
    <row r="41" spans="1:5" x14ac:dyDescent="0.2">
      <c r="A41" s="32" t="s">
        <v>143</v>
      </c>
      <c r="B41" s="32" t="s">
        <v>648</v>
      </c>
      <c r="C41" s="121">
        <v>2024</v>
      </c>
      <c r="D41" s="121">
        <v>2023</v>
      </c>
      <c r="E41" s="32"/>
    </row>
    <row r="42" spans="1:5" s="122" customFormat="1" x14ac:dyDescent="0.2">
      <c r="A42" s="125">
        <v>3210</v>
      </c>
      <c r="B42" s="126" t="s">
        <v>628</v>
      </c>
      <c r="C42" s="127">
        <v>82907954.290000007</v>
      </c>
      <c r="D42" s="127">
        <v>87125997.920000002</v>
      </c>
    </row>
    <row r="43" spans="1:5" x14ac:dyDescent="0.2">
      <c r="A43" s="123"/>
      <c r="B43" s="128" t="s">
        <v>616</v>
      </c>
      <c r="C43" s="127">
        <f>C46+C58+C86+C89+C44</f>
        <v>2350570.37</v>
      </c>
      <c r="D43" s="127">
        <f>D46+D58+D86+D89+D44</f>
        <v>16661672.899999999</v>
      </c>
    </row>
    <row r="44" spans="1:5" s="122" customFormat="1" x14ac:dyDescent="0.2">
      <c r="A44" s="137">
        <v>5100</v>
      </c>
      <c r="B44" s="138" t="s">
        <v>358</v>
      </c>
      <c r="C44" s="139">
        <f>SUM(C45:C45)</f>
        <v>0</v>
      </c>
      <c r="D44" s="139">
        <f>SUM(D45:D45)</f>
        <v>0</v>
      </c>
    </row>
    <row r="45" spans="1:5" s="122" customFormat="1" x14ac:dyDescent="0.2">
      <c r="A45" s="140">
        <v>5130</v>
      </c>
      <c r="B45" s="141" t="s">
        <v>649</v>
      </c>
      <c r="C45" s="142">
        <v>0</v>
      </c>
      <c r="D45" s="142">
        <v>0</v>
      </c>
    </row>
    <row r="46" spans="1:5" x14ac:dyDescent="0.2">
      <c r="A46" s="125">
        <v>5400</v>
      </c>
      <c r="B46" s="126" t="s">
        <v>423</v>
      </c>
      <c r="C46" s="127">
        <f>C47+C49+C51+C53+C55</f>
        <v>377064.31</v>
      </c>
      <c r="D46" s="127">
        <f>D47+D49+D51+D53+D55</f>
        <v>1337215.6399999999</v>
      </c>
    </row>
    <row r="47" spans="1:5" x14ac:dyDescent="0.2">
      <c r="A47" s="123">
        <v>5410</v>
      </c>
      <c r="B47" s="122" t="s">
        <v>617</v>
      </c>
      <c r="C47" s="124">
        <f>C48</f>
        <v>377064.31</v>
      </c>
      <c r="D47" s="124">
        <f>D48</f>
        <v>1337215.6399999999</v>
      </c>
    </row>
    <row r="48" spans="1:5" x14ac:dyDescent="0.2">
      <c r="A48" s="123">
        <v>5411</v>
      </c>
      <c r="B48" s="122" t="s">
        <v>425</v>
      </c>
      <c r="C48" s="124">
        <v>377064.31</v>
      </c>
      <c r="D48" s="124">
        <v>1337215.6399999999</v>
      </c>
    </row>
    <row r="49" spans="1:4" x14ac:dyDescent="0.2">
      <c r="A49" s="123">
        <v>5420</v>
      </c>
      <c r="B49" s="122" t="s">
        <v>618</v>
      </c>
      <c r="C49" s="124">
        <f>C50</f>
        <v>0</v>
      </c>
      <c r="D49" s="124">
        <f>D50</f>
        <v>0</v>
      </c>
    </row>
    <row r="50" spans="1:4" x14ac:dyDescent="0.2">
      <c r="A50" s="123">
        <v>5421</v>
      </c>
      <c r="B50" s="122" t="s">
        <v>428</v>
      </c>
      <c r="C50" s="124">
        <v>0</v>
      </c>
      <c r="D50" s="124">
        <v>0</v>
      </c>
    </row>
    <row r="51" spans="1:4" x14ac:dyDescent="0.2">
      <c r="A51" s="123">
        <v>5430</v>
      </c>
      <c r="B51" s="122" t="s">
        <v>619</v>
      </c>
      <c r="C51" s="124">
        <f>C52</f>
        <v>0</v>
      </c>
      <c r="D51" s="124">
        <f>D52</f>
        <v>0</v>
      </c>
    </row>
    <row r="52" spans="1:4" x14ac:dyDescent="0.2">
      <c r="A52" s="123">
        <v>5431</v>
      </c>
      <c r="B52" s="122" t="s">
        <v>431</v>
      </c>
      <c r="C52" s="124">
        <v>0</v>
      </c>
      <c r="D52" s="124">
        <v>0</v>
      </c>
    </row>
    <row r="53" spans="1:4" x14ac:dyDescent="0.2">
      <c r="A53" s="123">
        <v>5440</v>
      </c>
      <c r="B53" s="122" t="s">
        <v>620</v>
      </c>
      <c r="C53" s="124">
        <f>C54</f>
        <v>0</v>
      </c>
      <c r="D53" s="124">
        <f>D54</f>
        <v>0</v>
      </c>
    </row>
    <row r="54" spans="1:4" x14ac:dyDescent="0.2">
      <c r="A54" s="123">
        <v>5441</v>
      </c>
      <c r="B54" s="122" t="s">
        <v>620</v>
      </c>
      <c r="C54" s="124">
        <v>0</v>
      </c>
      <c r="D54" s="124">
        <v>0</v>
      </c>
    </row>
    <row r="55" spans="1:4" x14ac:dyDescent="0.2">
      <c r="A55" s="123">
        <v>5450</v>
      </c>
      <c r="B55" s="122" t="s">
        <v>621</v>
      </c>
      <c r="C55" s="124">
        <f>SUM(C56:C57)</f>
        <v>0</v>
      </c>
      <c r="D55" s="124">
        <f>SUM(D56:D57)</f>
        <v>0</v>
      </c>
    </row>
    <row r="56" spans="1:4" x14ac:dyDescent="0.2">
      <c r="A56" s="123">
        <v>5451</v>
      </c>
      <c r="B56" s="122" t="s">
        <v>435</v>
      </c>
      <c r="C56" s="124">
        <v>0</v>
      </c>
      <c r="D56" s="124">
        <v>0</v>
      </c>
    </row>
    <row r="57" spans="1:4" x14ac:dyDescent="0.2">
      <c r="A57" s="123">
        <v>5452</v>
      </c>
      <c r="B57" s="122" t="s">
        <v>436</v>
      </c>
      <c r="C57" s="124">
        <v>0</v>
      </c>
      <c r="D57" s="124">
        <v>0</v>
      </c>
    </row>
    <row r="58" spans="1:4" x14ac:dyDescent="0.2">
      <c r="A58" s="125">
        <v>5500</v>
      </c>
      <c r="B58" s="126" t="s">
        <v>437</v>
      </c>
      <c r="C58" s="127">
        <f>C59+C68+C71+C77</f>
        <v>0</v>
      </c>
      <c r="D58" s="127">
        <f>D59+D68+D71+D77</f>
        <v>5959870.9900000002</v>
      </c>
    </row>
    <row r="59" spans="1:4" x14ac:dyDescent="0.2">
      <c r="A59" s="33">
        <v>5510</v>
      </c>
      <c r="B59" s="29" t="s">
        <v>438</v>
      </c>
      <c r="C59" s="34">
        <f>SUM(C60:C67)</f>
        <v>0</v>
      </c>
      <c r="D59" s="34">
        <f>SUM(D60:D67)</f>
        <v>5959870.9900000002</v>
      </c>
    </row>
    <row r="60" spans="1:4" x14ac:dyDescent="0.2">
      <c r="A60" s="33">
        <v>5511</v>
      </c>
      <c r="B60" s="29" t="s">
        <v>439</v>
      </c>
      <c r="C60" s="34">
        <v>0</v>
      </c>
      <c r="D60" s="34">
        <v>0</v>
      </c>
    </row>
    <row r="61" spans="1:4" x14ac:dyDescent="0.2">
      <c r="A61" s="33">
        <v>5512</v>
      </c>
      <c r="B61" s="29" t="s">
        <v>440</v>
      </c>
      <c r="C61" s="34">
        <v>0</v>
      </c>
      <c r="D61" s="34">
        <v>0</v>
      </c>
    </row>
    <row r="62" spans="1:4" x14ac:dyDescent="0.2">
      <c r="A62" s="33">
        <v>5513</v>
      </c>
      <c r="B62" s="29" t="s">
        <v>441</v>
      </c>
      <c r="C62" s="34">
        <v>0</v>
      </c>
      <c r="D62" s="34">
        <v>1737178.61</v>
      </c>
    </row>
    <row r="63" spans="1:4" x14ac:dyDescent="0.2">
      <c r="A63" s="33">
        <v>5514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5515</v>
      </c>
      <c r="B64" s="29" t="s">
        <v>443</v>
      </c>
      <c r="C64" s="34">
        <v>0</v>
      </c>
      <c r="D64" s="34">
        <v>4063341.42</v>
      </c>
    </row>
    <row r="65" spans="1:4" x14ac:dyDescent="0.2">
      <c r="A65" s="33">
        <v>5516</v>
      </c>
      <c r="B65" s="29" t="s">
        <v>444</v>
      </c>
      <c r="C65" s="34">
        <v>0</v>
      </c>
      <c r="D65" s="34">
        <v>0</v>
      </c>
    </row>
    <row r="66" spans="1:4" x14ac:dyDescent="0.2">
      <c r="A66" s="33">
        <v>5517</v>
      </c>
      <c r="B66" s="29" t="s">
        <v>445</v>
      </c>
      <c r="C66" s="34">
        <v>0</v>
      </c>
      <c r="D66" s="34">
        <v>159350.96</v>
      </c>
    </row>
    <row r="67" spans="1:4" x14ac:dyDescent="0.2">
      <c r="A67" s="33">
        <v>5518</v>
      </c>
      <c r="B67" s="29" t="s">
        <v>81</v>
      </c>
      <c r="C67" s="34">
        <v>0</v>
      </c>
      <c r="D67" s="34">
        <v>0</v>
      </c>
    </row>
    <row r="68" spans="1:4" x14ac:dyDescent="0.2">
      <c r="A68" s="33">
        <v>5520</v>
      </c>
      <c r="B68" s="29" t="s">
        <v>80</v>
      </c>
      <c r="C68" s="34">
        <f>SUM(C69:C70)</f>
        <v>0</v>
      </c>
      <c r="D68" s="34">
        <f>SUM(D69:D70)</f>
        <v>0</v>
      </c>
    </row>
    <row r="69" spans="1:4" x14ac:dyDescent="0.2">
      <c r="A69" s="33">
        <v>5521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5522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5530</v>
      </c>
      <c r="B71" s="29" t="s">
        <v>448</v>
      </c>
      <c r="C71" s="34">
        <f>SUM(C72:C76)</f>
        <v>0</v>
      </c>
      <c r="D71" s="34">
        <f>SUM(D72:D76)</f>
        <v>0</v>
      </c>
    </row>
    <row r="72" spans="1:4" x14ac:dyDescent="0.2">
      <c r="A72" s="33">
        <v>5531</v>
      </c>
      <c r="B72" s="29" t="s">
        <v>449</v>
      </c>
      <c r="C72" s="34">
        <v>0</v>
      </c>
      <c r="D72" s="34">
        <v>0</v>
      </c>
    </row>
    <row r="73" spans="1:4" x14ac:dyDescent="0.2">
      <c r="A73" s="33">
        <v>5532</v>
      </c>
      <c r="B73" s="29" t="s">
        <v>450</v>
      </c>
      <c r="C73" s="34">
        <v>0</v>
      </c>
      <c r="D73" s="34">
        <v>0</v>
      </c>
    </row>
    <row r="74" spans="1:4" x14ac:dyDescent="0.2">
      <c r="A74" s="33">
        <v>5533</v>
      </c>
      <c r="B74" s="29" t="s">
        <v>451</v>
      </c>
      <c r="C74" s="34">
        <v>0</v>
      </c>
      <c r="D74" s="34">
        <v>0</v>
      </c>
    </row>
    <row r="75" spans="1:4" x14ac:dyDescent="0.2">
      <c r="A75" s="33">
        <v>5534</v>
      </c>
      <c r="B75" s="29" t="s">
        <v>452</v>
      </c>
      <c r="C75" s="34">
        <v>0</v>
      </c>
      <c r="D75" s="34">
        <v>0</v>
      </c>
    </row>
    <row r="76" spans="1:4" x14ac:dyDescent="0.2">
      <c r="A76" s="33">
        <v>5535</v>
      </c>
      <c r="B76" s="29" t="s">
        <v>453</v>
      </c>
      <c r="C76" s="34">
        <v>0</v>
      </c>
      <c r="D76" s="34">
        <v>0</v>
      </c>
    </row>
    <row r="77" spans="1:4" x14ac:dyDescent="0.2">
      <c r="A77" s="33">
        <v>5590</v>
      </c>
      <c r="B77" s="29" t="s">
        <v>454</v>
      </c>
      <c r="C77" s="34">
        <f>SUM(C78:C85)</f>
        <v>0</v>
      </c>
      <c r="D77" s="34">
        <f>SUM(D78:D85)</f>
        <v>0</v>
      </c>
    </row>
    <row r="78" spans="1:4" x14ac:dyDescent="0.2">
      <c r="A78" s="33">
        <v>5591</v>
      </c>
      <c r="B78" s="29" t="s">
        <v>455</v>
      </c>
      <c r="C78" s="34">
        <v>0</v>
      </c>
      <c r="D78" s="34">
        <v>0</v>
      </c>
    </row>
    <row r="79" spans="1:4" x14ac:dyDescent="0.2">
      <c r="A79" s="33">
        <v>5592</v>
      </c>
      <c r="B79" s="29" t="s">
        <v>456</v>
      </c>
      <c r="C79" s="34">
        <v>0</v>
      </c>
      <c r="D79" s="34">
        <v>0</v>
      </c>
    </row>
    <row r="80" spans="1:4" x14ac:dyDescent="0.2">
      <c r="A80" s="33">
        <v>5593</v>
      </c>
      <c r="B80" s="29" t="s">
        <v>457</v>
      </c>
      <c r="C80" s="34">
        <v>0</v>
      </c>
      <c r="D80" s="34">
        <v>0</v>
      </c>
    </row>
    <row r="81" spans="1:4" x14ac:dyDescent="0.2">
      <c r="A81" s="33">
        <v>5594</v>
      </c>
      <c r="B81" s="29" t="s">
        <v>458</v>
      </c>
      <c r="C81" s="34">
        <v>0</v>
      </c>
      <c r="D81" s="34">
        <v>0</v>
      </c>
    </row>
    <row r="82" spans="1:4" x14ac:dyDescent="0.2">
      <c r="A82" s="33">
        <v>5595</v>
      </c>
      <c r="B82" s="29" t="s">
        <v>459</v>
      </c>
      <c r="C82" s="34">
        <v>0</v>
      </c>
      <c r="D82" s="34">
        <v>0</v>
      </c>
    </row>
    <row r="83" spans="1:4" x14ac:dyDescent="0.2">
      <c r="A83" s="33">
        <v>5596</v>
      </c>
      <c r="B83" s="29" t="s">
        <v>354</v>
      </c>
      <c r="C83" s="34">
        <v>0</v>
      </c>
      <c r="D83" s="34">
        <v>0</v>
      </c>
    </row>
    <row r="84" spans="1:4" x14ac:dyDescent="0.2">
      <c r="A84" s="33">
        <v>5597</v>
      </c>
      <c r="B84" s="29" t="s">
        <v>460</v>
      </c>
      <c r="C84" s="34">
        <v>0</v>
      </c>
      <c r="D84" s="34">
        <v>0</v>
      </c>
    </row>
    <row r="85" spans="1:4" x14ac:dyDescent="0.2">
      <c r="A85" s="33">
        <v>5599</v>
      </c>
      <c r="B85" s="29" t="s">
        <v>461</v>
      </c>
      <c r="C85" s="34">
        <v>0</v>
      </c>
      <c r="D85" s="34">
        <v>0</v>
      </c>
    </row>
    <row r="86" spans="1:4" x14ac:dyDescent="0.2">
      <c r="A86" s="125">
        <v>5600</v>
      </c>
      <c r="B86" s="126" t="s">
        <v>79</v>
      </c>
      <c r="C86" s="127">
        <f>C87</f>
        <v>0</v>
      </c>
      <c r="D86" s="127">
        <f>D87</f>
        <v>0</v>
      </c>
    </row>
    <row r="87" spans="1:4" x14ac:dyDescent="0.2">
      <c r="A87" s="33">
        <v>5610</v>
      </c>
      <c r="B87" s="29" t="s">
        <v>462</v>
      </c>
      <c r="C87" s="34">
        <f>C88</f>
        <v>0</v>
      </c>
      <c r="D87" s="34">
        <f>D88</f>
        <v>0</v>
      </c>
    </row>
    <row r="88" spans="1:4" x14ac:dyDescent="0.2">
      <c r="A88" s="33">
        <v>5611</v>
      </c>
      <c r="B88" s="29" t="s">
        <v>463</v>
      </c>
      <c r="C88" s="34">
        <v>0</v>
      </c>
      <c r="D88" s="34">
        <v>0</v>
      </c>
    </row>
    <row r="89" spans="1:4" x14ac:dyDescent="0.2">
      <c r="A89" s="125">
        <v>2110</v>
      </c>
      <c r="B89" s="131" t="s">
        <v>629</v>
      </c>
      <c r="C89" s="127">
        <f>SUM(C90:C94)</f>
        <v>1973506.06</v>
      </c>
      <c r="D89" s="127">
        <f>SUM(D90:D94)</f>
        <v>9364586.2699999996</v>
      </c>
    </row>
    <row r="90" spans="1:4" x14ac:dyDescent="0.2">
      <c r="A90" s="123">
        <v>2111</v>
      </c>
      <c r="B90" s="122" t="s">
        <v>630</v>
      </c>
      <c r="C90" s="124">
        <v>0</v>
      </c>
      <c r="D90" s="124">
        <v>96213.78</v>
      </c>
    </row>
    <row r="91" spans="1:4" x14ac:dyDescent="0.2">
      <c r="A91" s="123">
        <v>2112</v>
      </c>
      <c r="B91" s="122" t="s">
        <v>631</v>
      </c>
      <c r="C91" s="124">
        <v>24986.05</v>
      </c>
      <c r="D91" s="124">
        <v>3921820.8</v>
      </c>
    </row>
    <row r="92" spans="1:4" x14ac:dyDescent="0.2">
      <c r="A92" s="123">
        <v>2112</v>
      </c>
      <c r="B92" s="122" t="s">
        <v>632</v>
      </c>
      <c r="C92" s="124">
        <v>1948520.01</v>
      </c>
      <c r="D92" s="124">
        <v>3662852.63</v>
      </c>
    </row>
    <row r="93" spans="1:4" x14ac:dyDescent="0.2">
      <c r="A93" s="123">
        <v>2115</v>
      </c>
      <c r="B93" s="122" t="s">
        <v>633</v>
      </c>
      <c r="C93" s="124">
        <v>0</v>
      </c>
      <c r="D93" s="124">
        <v>1683699.06</v>
      </c>
    </row>
    <row r="94" spans="1:4" x14ac:dyDescent="0.2">
      <c r="A94" s="123">
        <v>2114</v>
      </c>
      <c r="B94" s="122" t="s">
        <v>634</v>
      </c>
      <c r="C94" s="124">
        <v>0</v>
      </c>
      <c r="D94" s="124">
        <v>0</v>
      </c>
    </row>
    <row r="95" spans="1:4" x14ac:dyDescent="0.2">
      <c r="A95" s="123"/>
      <c r="B95" s="128" t="s">
        <v>635</v>
      </c>
      <c r="C95" s="127">
        <f>+C96</f>
        <v>0</v>
      </c>
      <c r="D95" s="127">
        <f>+D96</f>
        <v>0</v>
      </c>
    </row>
    <row r="96" spans="1:4" s="122" customFormat="1" x14ac:dyDescent="0.2">
      <c r="A96" s="137">
        <v>3100</v>
      </c>
      <c r="B96" s="143" t="s">
        <v>650</v>
      </c>
      <c r="C96" s="144">
        <f>SUM(C97:C100)</f>
        <v>0</v>
      </c>
      <c r="D96" s="144">
        <f>SUM(D97:D100)</f>
        <v>0</v>
      </c>
    </row>
    <row r="97" spans="1:4" s="122" customFormat="1" x14ac:dyDescent="0.2">
      <c r="A97" s="140"/>
      <c r="B97" s="145" t="s">
        <v>651</v>
      </c>
      <c r="C97" s="146">
        <v>0</v>
      </c>
      <c r="D97" s="146">
        <v>0</v>
      </c>
    </row>
    <row r="98" spans="1:4" s="122" customFormat="1" x14ac:dyDescent="0.2">
      <c r="A98" s="140"/>
      <c r="B98" s="145" t="s">
        <v>652</v>
      </c>
      <c r="C98" s="146">
        <v>0</v>
      </c>
      <c r="D98" s="146">
        <v>0</v>
      </c>
    </row>
    <row r="99" spans="1:4" s="122" customFormat="1" x14ac:dyDescent="0.2">
      <c r="A99" s="140"/>
      <c r="B99" s="145" t="s">
        <v>653</v>
      </c>
      <c r="C99" s="146">
        <v>0</v>
      </c>
      <c r="D99" s="146">
        <v>0</v>
      </c>
    </row>
    <row r="100" spans="1:4" s="122" customFormat="1" x14ac:dyDescent="0.2">
      <c r="A100" s="140"/>
      <c r="B100" s="145" t="s">
        <v>654</v>
      </c>
      <c r="C100" s="146">
        <v>0</v>
      </c>
      <c r="D100" s="146">
        <v>0</v>
      </c>
    </row>
    <row r="101" spans="1:4" s="122" customFormat="1" x14ac:dyDescent="0.2">
      <c r="A101" s="140"/>
      <c r="B101" s="148" t="s">
        <v>655</v>
      </c>
      <c r="C101" s="139">
        <f>+C102</f>
        <v>0</v>
      </c>
      <c r="D101" s="139">
        <f>+D102</f>
        <v>0</v>
      </c>
    </row>
    <row r="102" spans="1:4" s="122" customFormat="1" x14ac:dyDescent="0.2">
      <c r="A102" s="137">
        <v>1270</v>
      </c>
      <c r="B102" s="147" t="s">
        <v>251</v>
      </c>
      <c r="C102" s="144">
        <f>+C103</f>
        <v>0</v>
      </c>
      <c r="D102" s="144">
        <f>+D103</f>
        <v>0</v>
      </c>
    </row>
    <row r="103" spans="1:4" s="122" customFormat="1" x14ac:dyDescent="0.2">
      <c r="A103" s="140">
        <v>1273</v>
      </c>
      <c r="B103" s="141" t="s">
        <v>656</v>
      </c>
      <c r="C103" s="146">
        <v>0</v>
      </c>
      <c r="D103" s="146">
        <v>0</v>
      </c>
    </row>
    <row r="104" spans="1:4" s="122" customFormat="1" x14ac:dyDescent="0.2">
      <c r="A104" s="140"/>
      <c r="B104" s="148" t="s">
        <v>657</v>
      </c>
      <c r="C104" s="139">
        <f>+C105+C107</f>
        <v>3710689.56</v>
      </c>
      <c r="D104" s="139">
        <f>+D105+D107</f>
        <v>326910.58</v>
      </c>
    </row>
    <row r="105" spans="1:4" s="122" customFormat="1" x14ac:dyDescent="0.2">
      <c r="A105" s="137">
        <v>4300</v>
      </c>
      <c r="B105" s="143" t="s">
        <v>658</v>
      </c>
      <c r="C105" s="144">
        <f>+C106</f>
        <v>0</v>
      </c>
      <c r="D105" s="149">
        <f>+D106</f>
        <v>0</v>
      </c>
    </row>
    <row r="106" spans="1:4" s="122" customFormat="1" x14ac:dyDescent="0.2">
      <c r="A106" s="140">
        <v>4399</v>
      </c>
      <c r="B106" s="145" t="s">
        <v>351</v>
      </c>
      <c r="C106" s="146">
        <v>0</v>
      </c>
      <c r="D106" s="146">
        <v>0</v>
      </c>
    </row>
    <row r="107" spans="1:4" x14ac:dyDescent="0.2">
      <c r="A107" s="125">
        <v>1120</v>
      </c>
      <c r="B107" s="132" t="s">
        <v>636</v>
      </c>
      <c r="C107" s="127">
        <f>SUM(C108:C116)</f>
        <v>3710689.56</v>
      </c>
      <c r="D107" s="127">
        <f>SUM(D108:D116)</f>
        <v>326910.58</v>
      </c>
    </row>
    <row r="108" spans="1:4" x14ac:dyDescent="0.2">
      <c r="A108" s="123">
        <v>1124</v>
      </c>
      <c r="B108" s="133" t="s">
        <v>637</v>
      </c>
      <c r="C108" s="134">
        <v>0.04</v>
      </c>
      <c r="D108" s="124">
        <v>-0.06</v>
      </c>
    </row>
    <row r="109" spans="1:4" x14ac:dyDescent="0.2">
      <c r="A109" s="123">
        <v>1124</v>
      </c>
      <c r="B109" s="133" t="s">
        <v>638</v>
      </c>
      <c r="C109" s="134">
        <v>0</v>
      </c>
      <c r="D109" s="124">
        <v>0</v>
      </c>
    </row>
    <row r="110" spans="1:4" x14ac:dyDescent="0.2">
      <c r="A110" s="123">
        <v>1124</v>
      </c>
      <c r="B110" s="133" t="s">
        <v>639</v>
      </c>
      <c r="C110" s="134">
        <v>0</v>
      </c>
      <c r="D110" s="124">
        <v>0</v>
      </c>
    </row>
    <row r="111" spans="1:4" x14ac:dyDescent="0.2">
      <c r="A111" s="123">
        <v>1124</v>
      </c>
      <c r="B111" s="133" t="s">
        <v>640</v>
      </c>
      <c r="C111" s="134">
        <v>3710689.48</v>
      </c>
      <c r="D111" s="124">
        <v>327921.28000000003</v>
      </c>
    </row>
    <row r="112" spans="1:4" x14ac:dyDescent="0.2">
      <c r="A112" s="123">
        <v>1124</v>
      </c>
      <c r="B112" s="133" t="s">
        <v>641</v>
      </c>
      <c r="C112" s="124">
        <v>0.05</v>
      </c>
      <c r="D112" s="124">
        <v>-1893.59</v>
      </c>
    </row>
    <row r="113" spans="1:4" x14ac:dyDescent="0.2">
      <c r="A113" s="123">
        <v>1124</v>
      </c>
      <c r="B113" s="133" t="s">
        <v>642</v>
      </c>
      <c r="C113" s="124">
        <v>-0.01</v>
      </c>
      <c r="D113" s="124">
        <v>882.95</v>
      </c>
    </row>
    <row r="114" spans="1:4" x14ac:dyDescent="0.2">
      <c r="A114" s="123">
        <v>1122</v>
      </c>
      <c r="B114" s="133" t="s">
        <v>643</v>
      </c>
      <c r="C114" s="124">
        <v>0</v>
      </c>
      <c r="D114" s="124">
        <v>0</v>
      </c>
    </row>
    <row r="115" spans="1:4" x14ac:dyDescent="0.2">
      <c r="A115" s="123">
        <v>1122</v>
      </c>
      <c r="B115" s="133" t="s">
        <v>644</v>
      </c>
      <c r="C115" s="134">
        <v>0</v>
      </c>
      <c r="D115" s="124">
        <v>0</v>
      </c>
    </row>
    <row r="116" spans="1:4" x14ac:dyDescent="0.2">
      <c r="A116" s="123">
        <v>1122</v>
      </c>
      <c r="B116" s="133" t="s">
        <v>645</v>
      </c>
      <c r="C116" s="124">
        <v>0</v>
      </c>
      <c r="D116" s="124">
        <v>0</v>
      </c>
    </row>
    <row r="117" spans="1:4" x14ac:dyDescent="0.2">
      <c r="A117" s="123"/>
      <c r="B117" s="135" t="s">
        <v>646</v>
      </c>
      <c r="C117" s="127">
        <f>C42+C43+C95-C101-C104</f>
        <v>81547835.100000009</v>
      </c>
      <c r="D117" s="127">
        <f>D42+D43+D95-D101-D104</f>
        <v>103460760.23999999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56:D57 D47:D54 C41"/>
    <dataValidation allowBlank="1" showInputMessage="1" showErrorMessage="1" prompt="Saldo al 31 de diciembre del año anterior que se presenta" sqref="D7 D41"/>
    <dataValidation allowBlank="1" showInputMessage="1" showErrorMessage="1" prompt="Importe del trimestre anterior" sqref="D55 D46 C43:D43 C46:C57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9" t="s">
        <v>187</v>
      </c>
      <c r="B2" s="90" t="s">
        <v>50</v>
      </c>
    </row>
    <row r="3" spans="1:2" x14ac:dyDescent="0.2">
      <c r="B3" s="103"/>
    </row>
    <row r="4" spans="1:2" ht="14.1" customHeight="1" x14ac:dyDescent="0.2">
      <c r="A4" s="104" t="s">
        <v>27</v>
      </c>
      <c r="B4" s="94" t="s">
        <v>78</v>
      </c>
    </row>
    <row r="5" spans="1:2" ht="14.1" customHeight="1" x14ac:dyDescent="0.2">
      <c r="B5" s="94" t="s">
        <v>51</v>
      </c>
    </row>
    <row r="6" spans="1:2" ht="14.1" customHeight="1" x14ac:dyDescent="0.2">
      <c r="B6" s="94" t="s">
        <v>148</v>
      </c>
    </row>
    <row r="7" spans="1:2" ht="14.1" customHeight="1" x14ac:dyDescent="0.2">
      <c r="B7" s="94" t="s">
        <v>149</v>
      </c>
    </row>
    <row r="8" spans="1:2" ht="14.1" customHeight="1" x14ac:dyDescent="0.2"/>
    <row r="9" spans="1:2" x14ac:dyDescent="0.2">
      <c r="A9" s="104" t="s">
        <v>29</v>
      </c>
      <c r="B9" s="96" t="s">
        <v>588</v>
      </c>
    </row>
    <row r="10" spans="1:2" ht="15" customHeight="1" x14ac:dyDescent="0.2">
      <c r="B10" s="96" t="s">
        <v>75</v>
      </c>
    </row>
    <row r="11" spans="1:2" ht="15" customHeight="1" x14ac:dyDescent="0.2">
      <c r="B11" s="106" t="s">
        <v>192</v>
      </c>
    </row>
    <row r="12" spans="1:2" ht="15" customHeight="1" x14ac:dyDescent="0.2"/>
    <row r="13" spans="1:2" x14ac:dyDescent="0.2">
      <c r="A13" s="104" t="s">
        <v>76</v>
      </c>
      <c r="B13" s="94" t="s">
        <v>589</v>
      </c>
    </row>
    <row r="14" spans="1:2" ht="15" customHeight="1" x14ac:dyDescent="0.2">
      <c r="B14" s="94" t="s">
        <v>590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C5" sqref="C5:C20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70" t="s">
        <v>667</v>
      </c>
      <c r="B1" s="171"/>
      <c r="C1" s="172"/>
    </row>
    <row r="2" spans="1:3" s="37" customFormat="1" ht="18" customHeight="1" x14ac:dyDescent="0.3">
      <c r="A2" s="173" t="s">
        <v>612</v>
      </c>
      <c r="B2" s="174"/>
      <c r="C2" s="175"/>
    </row>
    <row r="3" spans="1:3" s="37" customFormat="1" ht="18" customHeight="1" x14ac:dyDescent="0.3">
      <c r="A3" s="173" t="s">
        <v>668</v>
      </c>
      <c r="B3" s="176"/>
      <c r="C3" s="175"/>
    </row>
    <row r="4" spans="1:3" s="40" customFormat="1" ht="18" customHeight="1" x14ac:dyDescent="0.2">
      <c r="A4" s="177" t="s">
        <v>613</v>
      </c>
      <c r="B4" s="178"/>
      <c r="C4" s="179"/>
    </row>
    <row r="5" spans="1:3" s="38" customFormat="1" x14ac:dyDescent="0.2">
      <c r="A5" s="58" t="s">
        <v>520</v>
      </c>
      <c r="B5" s="58"/>
      <c r="C5" s="192">
        <v>140341315.88</v>
      </c>
    </row>
    <row r="6" spans="1:3" x14ac:dyDescent="0.2">
      <c r="A6" s="59"/>
      <c r="B6" s="60"/>
      <c r="C6" s="193"/>
    </row>
    <row r="7" spans="1:3" x14ac:dyDescent="0.2">
      <c r="A7" s="66" t="s">
        <v>521</v>
      </c>
      <c r="B7" s="66"/>
      <c r="C7" s="194">
        <f>SUM(C8:C13)</f>
        <v>0</v>
      </c>
    </row>
    <row r="8" spans="1:3" x14ac:dyDescent="0.2">
      <c r="A8" s="73" t="s">
        <v>522</v>
      </c>
      <c r="B8" s="72" t="s">
        <v>341</v>
      </c>
      <c r="C8" s="195">
        <v>0</v>
      </c>
    </row>
    <row r="9" spans="1:3" x14ac:dyDescent="0.2">
      <c r="A9" s="61" t="s">
        <v>523</v>
      </c>
      <c r="B9" s="62" t="s">
        <v>532</v>
      </c>
      <c r="C9" s="195">
        <v>0</v>
      </c>
    </row>
    <row r="10" spans="1:3" x14ac:dyDescent="0.2">
      <c r="A10" s="61" t="s">
        <v>524</v>
      </c>
      <c r="B10" s="62" t="s">
        <v>349</v>
      </c>
      <c r="C10" s="195">
        <v>0</v>
      </c>
    </row>
    <row r="11" spans="1:3" x14ac:dyDescent="0.2">
      <c r="A11" s="61" t="s">
        <v>525</v>
      </c>
      <c r="B11" s="62" t="s">
        <v>350</v>
      </c>
      <c r="C11" s="195">
        <v>0</v>
      </c>
    </row>
    <row r="12" spans="1:3" x14ac:dyDescent="0.2">
      <c r="A12" s="61" t="s">
        <v>526</v>
      </c>
      <c r="B12" s="62" t="s">
        <v>351</v>
      </c>
      <c r="C12" s="195">
        <v>0</v>
      </c>
    </row>
    <row r="13" spans="1:3" x14ac:dyDescent="0.2">
      <c r="A13" s="63" t="s">
        <v>527</v>
      </c>
      <c r="B13" s="64" t="s">
        <v>528</v>
      </c>
      <c r="C13" s="195">
        <v>0</v>
      </c>
    </row>
    <row r="14" spans="1:3" x14ac:dyDescent="0.2">
      <c r="A14" s="71"/>
      <c r="B14" s="65"/>
      <c r="C14" s="196"/>
    </row>
    <row r="15" spans="1:3" x14ac:dyDescent="0.2">
      <c r="A15" s="66" t="s">
        <v>82</v>
      </c>
      <c r="B15" s="60"/>
      <c r="C15" s="194">
        <f>SUM(C16:C18)</f>
        <v>0</v>
      </c>
    </row>
    <row r="16" spans="1:3" x14ac:dyDescent="0.2">
      <c r="A16" s="67">
        <v>3.1</v>
      </c>
      <c r="B16" s="62" t="s">
        <v>531</v>
      </c>
      <c r="C16" s="195">
        <v>0</v>
      </c>
    </row>
    <row r="17" spans="1:3" x14ac:dyDescent="0.2">
      <c r="A17" s="68">
        <v>3.2</v>
      </c>
      <c r="B17" s="62" t="s">
        <v>529</v>
      </c>
      <c r="C17" s="195">
        <v>0</v>
      </c>
    </row>
    <row r="18" spans="1:3" x14ac:dyDescent="0.2">
      <c r="A18" s="68">
        <v>3.3</v>
      </c>
      <c r="B18" s="64" t="s">
        <v>530</v>
      </c>
      <c r="C18" s="197">
        <v>0</v>
      </c>
    </row>
    <row r="19" spans="1:3" x14ac:dyDescent="0.2">
      <c r="A19" s="59"/>
      <c r="B19" s="69"/>
      <c r="C19" s="198"/>
    </row>
    <row r="20" spans="1:3" x14ac:dyDescent="0.2">
      <c r="A20" s="70" t="s">
        <v>659</v>
      </c>
      <c r="B20" s="70"/>
      <c r="C20" s="192">
        <f>C5+C7-C15</f>
        <v>140341315.88</v>
      </c>
    </row>
    <row r="22" spans="1:3" x14ac:dyDescent="0.2">
      <c r="B22" s="39" t="s">
        <v>624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abSelected="1" topLeftCell="A3" workbookViewId="0">
      <selection activeCell="C5" sqref="C5:C39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80" t="s">
        <v>667</v>
      </c>
      <c r="B1" s="181"/>
      <c r="C1" s="182"/>
    </row>
    <row r="2" spans="1:3" s="41" customFormat="1" ht="18.899999999999999" customHeight="1" x14ac:dyDescent="0.3">
      <c r="A2" s="183" t="s">
        <v>614</v>
      </c>
      <c r="B2" s="184"/>
      <c r="C2" s="185"/>
    </row>
    <row r="3" spans="1:3" s="41" customFormat="1" ht="18.899999999999999" customHeight="1" x14ac:dyDescent="0.3">
      <c r="A3" s="183" t="s">
        <v>668</v>
      </c>
      <c r="B3" s="186"/>
      <c r="C3" s="185"/>
    </row>
    <row r="4" spans="1:3" s="42" customFormat="1" x14ac:dyDescent="0.2">
      <c r="A4" s="177" t="s">
        <v>613</v>
      </c>
      <c r="B4" s="178"/>
      <c r="C4" s="179"/>
    </row>
    <row r="5" spans="1:3" x14ac:dyDescent="0.2">
      <c r="A5" s="79" t="s">
        <v>533</v>
      </c>
      <c r="B5" s="58"/>
      <c r="C5" s="199">
        <v>84471810.799999997</v>
      </c>
    </row>
    <row r="6" spans="1:3" x14ac:dyDescent="0.2">
      <c r="A6" s="75"/>
      <c r="B6" s="60"/>
      <c r="C6" s="193"/>
    </row>
    <row r="7" spans="1:3" x14ac:dyDescent="0.2">
      <c r="A7" s="66" t="s">
        <v>534</v>
      </c>
      <c r="B7" s="76"/>
      <c r="C7" s="194">
        <f>SUM(C8:C28)</f>
        <v>27038449.210000001</v>
      </c>
    </row>
    <row r="8" spans="1:3" x14ac:dyDescent="0.2">
      <c r="A8" s="120">
        <v>2.1</v>
      </c>
      <c r="B8" s="80" t="s">
        <v>369</v>
      </c>
      <c r="C8" s="200">
        <v>0</v>
      </c>
    </row>
    <row r="9" spans="1:3" x14ac:dyDescent="0.2">
      <c r="A9" s="120">
        <v>2.2000000000000002</v>
      </c>
      <c r="B9" s="80" t="s">
        <v>366</v>
      </c>
      <c r="C9" s="200">
        <v>0</v>
      </c>
    </row>
    <row r="10" spans="1:3" x14ac:dyDescent="0.2">
      <c r="A10" s="84">
        <v>2.2999999999999998</v>
      </c>
      <c r="B10" s="74" t="s">
        <v>236</v>
      </c>
      <c r="C10" s="200">
        <v>0</v>
      </c>
    </row>
    <row r="11" spans="1:3" x14ac:dyDescent="0.2">
      <c r="A11" s="84">
        <v>2.4</v>
      </c>
      <c r="B11" s="74" t="s">
        <v>237</v>
      </c>
      <c r="C11" s="200">
        <v>0</v>
      </c>
    </row>
    <row r="12" spans="1:3" x14ac:dyDescent="0.2">
      <c r="A12" s="84">
        <v>2.5</v>
      </c>
      <c r="B12" s="74" t="s">
        <v>238</v>
      </c>
      <c r="C12" s="200">
        <v>0</v>
      </c>
    </row>
    <row r="13" spans="1:3" x14ac:dyDescent="0.2">
      <c r="A13" s="84">
        <v>2.6</v>
      </c>
      <c r="B13" s="74" t="s">
        <v>239</v>
      </c>
      <c r="C13" s="200">
        <v>0</v>
      </c>
    </row>
    <row r="14" spans="1:3" x14ac:dyDescent="0.2">
      <c r="A14" s="84">
        <v>2.7</v>
      </c>
      <c r="B14" s="74" t="s">
        <v>240</v>
      </c>
      <c r="C14" s="200">
        <v>0</v>
      </c>
    </row>
    <row r="15" spans="1:3" x14ac:dyDescent="0.2">
      <c r="A15" s="84">
        <v>2.8</v>
      </c>
      <c r="B15" s="74" t="s">
        <v>241</v>
      </c>
      <c r="C15" s="200">
        <v>34535</v>
      </c>
    </row>
    <row r="16" spans="1:3" x14ac:dyDescent="0.2">
      <c r="A16" s="84">
        <v>2.9</v>
      </c>
      <c r="B16" s="74" t="s">
        <v>243</v>
      </c>
      <c r="C16" s="200">
        <v>0</v>
      </c>
    </row>
    <row r="17" spans="1:3" x14ac:dyDescent="0.2">
      <c r="A17" s="84" t="s">
        <v>535</v>
      </c>
      <c r="B17" s="74" t="s">
        <v>536</v>
      </c>
      <c r="C17" s="200">
        <v>0</v>
      </c>
    </row>
    <row r="18" spans="1:3" x14ac:dyDescent="0.2">
      <c r="A18" s="84" t="s">
        <v>561</v>
      </c>
      <c r="B18" s="74" t="s">
        <v>245</v>
      </c>
      <c r="C18" s="200">
        <v>0</v>
      </c>
    </row>
    <row r="19" spans="1:3" x14ac:dyDescent="0.2">
      <c r="A19" s="84" t="s">
        <v>562</v>
      </c>
      <c r="B19" s="74" t="s">
        <v>537</v>
      </c>
      <c r="C19" s="200">
        <v>22102891.370000001</v>
      </c>
    </row>
    <row r="20" spans="1:3" x14ac:dyDescent="0.2">
      <c r="A20" s="84" t="s">
        <v>563</v>
      </c>
      <c r="B20" s="74" t="s">
        <v>538</v>
      </c>
      <c r="C20" s="200">
        <v>0</v>
      </c>
    </row>
    <row r="21" spans="1:3" x14ac:dyDescent="0.2">
      <c r="A21" s="84" t="s">
        <v>564</v>
      </c>
      <c r="B21" s="74" t="s">
        <v>539</v>
      </c>
      <c r="C21" s="200">
        <v>0</v>
      </c>
    </row>
    <row r="22" spans="1:3" x14ac:dyDescent="0.2">
      <c r="A22" s="84" t="s">
        <v>540</v>
      </c>
      <c r="B22" s="74" t="s">
        <v>541</v>
      </c>
      <c r="C22" s="200">
        <v>0</v>
      </c>
    </row>
    <row r="23" spans="1:3" x14ac:dyDescent="0.2">
      <c r="A23" s="84" t="s">
        <v>542</v>
      </c>
      <c r="B23" s="74" t="s">
        <v>543</v>
      </c>
      <c r="C23" s="200">
        <v>0</v>
      </c>
    </row>
    <row r="24" spans="1:3" x14ac:dyDescent="0.2">
      <c r="A24" s="84" t="s">
        <v>544</v>
      </c>
      <c r="B24" s="74" t="s">
        <v>545</v>
      </c>
      <c r="C24" s="200">
        <v>0</v>
      </c>
    </row>
    <row r="25" spans="1:3" x14ac:dyDescent="0.2">
      <c r="A25" s="84" t="s">
        <v>546</v>
      </c>
      <c r="B25" s="74" t="s">
        <v>547</v>
      </c>
      <c r="C25" s="200">
        <v>0</v>
      </c>
    </row>
    <row r="26" spans="1:3" x14ac:dyDescent="0.2">
      <c r="A26" s="84" t="s">
        <v>548</v>
      </c>
      <c r="B26" s="74" t="s">
        <v>549</v>
      </c>
      <c r="C26" s="200">
        <v>4901022.84</v>
      </c>
    </row>
    <row r="27" spans="1:3" x14ac:dyDescent="0.2">
      <c r="A27" s="84" t="s">
        <v>550</v>
      </c>
      <c r="B27" s="74" t="s">
        <v>551</v>
      </c>
      <c r="C27" s="200">
        <v>0</v>
      </c>
    </row>
    <row r="28" spans="1:3" x14ac:dyDescent="0.2">
      <c r="A28" s="84" t="s">
        <v>552</v>
      </c>
      <c r="B28" s="80" t="s">
        <v>553</v>
      </c>
      <c r="C28" s="200">
        <v>0</v>
      </c>
    </row>
    <row r="29" spans="1:3" x14ac:dyDescent="0.2">
      <c r="A29" s="85"/>
      <c r="B29" s="81"/>
      <c r="C29" s="201"/>
    </row>
    <row r="30" spans="1:3" x14ac:dyDescent="0.2">
      <c r="A30" s="82" t="s">
        <v>554</v>
      </c>
      <c r="B30" s="83"/>
      <c r="C30" s="202">
        <f>SUM(C31:C37)</f>
        <v>0</v>
      </c>
    </row>
    <row r="31" spans="1:3" x14ac:dyDescent="0.2">
      <c r="A31" s="84" t="s">
        <v>555</v>
      </c>
      <c r="B31" s="74" t="s">
        <v>438</v>
      </c>
      <c r="C31" s="200">
        <v>0</v>
      </c>
    </row>
    <row r="32" spans="1:3" x14ac:dyDescent="0.2">
      <c r="A32" s="84" t="s">
        <v>556</v>
      </c>
      <c r="B32" s="74" t="s">
        <v>80</v>
      </c>
      <c r="C32" s="200">
        <v>0</v>
      </c>
    </row>
    <row r="33" spans="1:3" x14ac:dyDescent="0.2">
      <c r="A33" s="84" t="s">
        <v>557</v>
      </c>
      <c r="B33" s="74" t="s">
        <v>448</v>
      </c>
      <c r="C33" s="200">
        <v>0</v>
      </c>
    </row>
    <row r="34" spans="1:3" x14ac:dyDescent="0.2">
      <c r="A34" s="84" t="s">
        <v>558</v>
      </c>
      <c r="B34" s="74" t="s">
        <v>454</v>
      </c>
      <c r="C34" s="200">
        <v>0</v>
      </c>
    </row>
    <row r="35" spans="1:3" x14ac:dyDescent="0.2">
      <c r="A35" s="84" t="s">
        <v>559</v>
      </c>
      <c r="B35" s="74" t="s">
        <v>462</v>
      </c>
      <c r="C35" s="200">
        <v>0</v>
      </c>
    </row>
    <row r="36" spans="1:3" x14ac:dyDescent="0.2">
      <c r="A36" s="84" t="s">
        <v>662</v>
      </c>
      <c r="B36" s="74" t="s">
        <v>366</v>
      </c>
      <c r="C36" s="200">
        <v>0</v>
      </c>
    </row>
    <row r="37" spans="1:3" x14ac:dyDescent="0.2">
      <c r="A37" s="84" t="s">
        <v>663</v>
      </c>
      <c r="B37" s="80" t="s">
        <v>560</v>
      </c>
      <c r="C37" s="203">
        <v>0</v>
      </c>
    </row>
    <row r="38" spans="1:3" x14ac:dyDescent="0.2">
      <c r="A38" s="75"/>
      <c r="B38" s="77"/>
      <c r="C38" s="204"/>
    </row>
    <row r="39" spans="1:3" x14ac:dyDescent="0.2">
      <c r="A39" s="78" t="s">
        <v>660</v>
      </c>
      <c r="B39" s="58"/>
      <c r="C39" s="192">
        <f>C5-C7+C30</f>
        <v>57433361.589999996</v>
      </c>
    </row>
    <row r="41" spans="1:3" x14ac:dyDescent="0.2">
      <c r="B41" s="39" t="s">
        <v>624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C52" sqref="C52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69" t="s">
        <v>667</v>
      </c>
      <c r="B1" s="187"/>
      <c r="C1" s="187"/>
      <c r="D1" s="187"/>
      <c r="E1" s="187"/>
      <c r="F1" s="187"/>
      <c r="G1" s="27" t="s">
        <v>604</v>
      </c>
      <c r="H1" s="28">
        <v>2024</v>
      </c>
    </row>
    <row r="2" spans="1:10" ht="18.899999999999999" customHeight="1" x14ac:dyDescent="0.2">
      <c r="A2" s="169" t="s">
        <v>615</v>
      </c>
      <c r="B2" s="187"/>
      <c r="C2" s="187"/>
      <c r="D2" s="187"/>
      <c r="E2" s="187"/>
      <c r="F2" s="187"/>
      <c r="G2" s="27" t="s">
        <v>605</v>
      </c>
      <c r="H2" s="28" t="s">
        <v>607</v>
      </c>
    </row>
    <row r="3" spans="1:10" ht="18.899999999999999" customHeight="1" x14ac:dyDescent="0.2">
      <c r="A3" s="188" t="s">
        <v>668</v>
      </c>
      <c r="B3" s="189"/>
      <c r="C3" s="189"/>
      <c r="D3" s="189"/>
      <c r="E3" s="189"/>
      <c r="F3" s="189"/>
      <c r="G3" s="27" t="s">
        <v>606</v>
      </c>
      <c r="H3" s="28">
        <v>1</v>
      </c>
    </row>
    <row r="4" spans="1:10" x14ac:dyDescent="0.2">
      <c r="A4" s="30" t="s">
        <v>193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143</v>
      </c>
      <c r="B7" s="32" t="s">
        <v>486</v>
      </c>
      <c r="C7" s="32" t="s">
        <v>177</v>
      </c>
      <c r="D7" s="32" t="s">
        <v>487</v>
      </c>
      <c r="E7" s="32" t="s">
        <v>488</v>
      </c>
      <c r="F7" s="32" t="s">
        <v>176</v>
      </c>
      <c r="G7" s="32" t="s">
        <v>121</v>
      </c>
      <c r="H7" s="32" t="s">
        <v>179</v>
      </c>
      <c r="I7" s="32" t="s">
        <v>180</v>
      </c>
      <c r="J7" s="32" t="s">
        <v>181</v>
      </c>
    </row>
    <row r="8" spans="1:10" s="44" customFormat="1" x14ac:dyDescent="0.2">
      <c r="A8" s="43">
        <v>7000</v>
      </c>
      <c r="B8" s="44" t="s">
        <v>122</v>
      </c>
    </row>
    <row r="9" spans="1:10" x14ac:dyDescent="0.2">
      <c r="A9" s="29">
        <v>7110</v>
      </c>
      <c r="B9" s="29" t="s">
        <v>121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120</v>
      </c>
      <c r="C10" s="34">
        <v>0</v>
      </c>
      <c r="D10" s="34">
        <v>0</v>
      </c>
      <c r="E10" s="34">
        <v>0</v>
      </c>
      <c r="F10" s="34">
        <f t="shared" ref="F10:F33" si="0">C10+D10+E10</f>
        <v>0</v>
      </c>
    </row>
    <row r="11" spans="1:10" x14ac:dyDescent="0.2">
      <c r="A11" s="29">
        <v>7130</v>
      </c>
      <c r="B11" s="29" t="s">
        <v>119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118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117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116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115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114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113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112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111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110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109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108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107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106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105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104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103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102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101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100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99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98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97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96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94</v>
      </c>
    </row>
    <row r="36" spans="1:6" x14ac:dyDescent="0.2">
      <c r="C36" s="34"/>
      <c r="D36" s="34"/>
      <c r="E36" s="34"/>
      <c r="F36" s="34"/>
    </row>
    <row r="37" spans="1:6" x14ac:dyDescent="0.2">
      <c r="B37" s="170" t="str">
        <f>A1</f>
        <v>Municipio de Yuriria</v>
      </c>
      <c r="C37" s="172"/>
      <c r="D37" s="34"/>
      <c r="E37" s="34"/>
      <c r="F37" s="34"/>
    </row>
    <row r="38" spans="1:6" x14ac:dyDescent="0.2">
      <c r="B38" s="173" t="s">
        <v>664</v>
      </c>
      <c r="C38" s="175"/>
      <c r="D38" s="34"/>
      <c r="E38" s="34"/>
      <c r="F38" s="34"/>
    </row>
    <row r="39" spans="1:6" x14ac:dyDescent="0.2">
      <c r="B39" s="173" t="str">
        <f>A3</f>
        <v>Correspondiente del 1 de Enero al 31 de Marzo de 2024</v>
      </c>
      <c r="C39" s="175"/>
      <c r="D39" s="34"/>
      <c r="E39" s="34"/>
      <c r="F39" s="34"/>
    </row>
    <row r="40" spans="1:6" x14ac:dyDescent="0.2">
      <c r="B40" s="154"/>
      <c r="C40" s="155"/>
      <c r="D40" s="34"/>
      <c r="E40" s="34"/>
      <c r="F40" s="34"/>
    </row>
    <row r="41" spans="1:6" x14ac:dyDescent="0.2">
      <c r="B41" s="156" t="s">
        <v>486</v>
      </c>
      <c r="C41" s="163">
        <f>H1</f>
        <v>2024</v>
      </c>
      <c r="D41" s="34"/>
      <c r="E41" s="34"/>
      <c r="F41" s="34"/>
    </row>
    <row r="42" spans="1:6" x14ac:dyDescent="0.2">
      <c r="B42" s="157" t="s">
        <v>93</v>
      </c>
      <c r="C42" s="158">
        <v>347773102.44999999</v>
      </c>
      <c r="D42" s="34"/>
      <c r="E42" s="34"/>
      <c r="F42" s="34"/>
    </row>
    <row r="43" spans="1:6" x14ac:dyDescent="0.2">
      <c r="B43" s="157" t="s">
        <v>92</v>
      </c>
      <c r="C43" s="158">
        <v>-224163430.19999999</v>
      </c>
      <c r="D43" s="34"/>
      <c r="E43" s="34"/>
      <c r="F43" s="34"/>
    </row>
    <row r="44" spans="1:6" x14ac:dyDescent="0.2">
      <c r="B44" s="157" t="s">
        <v>91</v>
      </c>
      <c r="C44" s="158">
        <v>16731643.630000001</v>
      </c>
      <c r="D44" s="34"/>
      <c r="E44" s="34"/>
      <c r="F44" s="34"/>
    </row>
    <row r="45" spans="1:6" x14ac:dyDescent="0.2">
      <c r="B45" s="157" t="s">
        <v>90</v>
      </c>
      <c r="C45" s="158">
        <v>-3703199.1</v>
      </c>
      <c r="D45" s="34"/>
      <c r="E45" s="34"/>
      <c r="F45" s="34"/>
    </row>
    <row r="46" spans="1:6" x14ac:dyDescent="0.2">
      <c r="B46" s="157" t="s">
        <v>89</v>
      </c>
      <c r="C46" s="158">
        <v>-136638116.78</v>
      </c>
      <c r="D46" s="34"/>
      <c r="E46" s="34"/>
      <c r="F46" s="34"/>
    </row>
    <row r="47" spans="1:6" x14ac:dyDescent="0.2">
      <c r="B47" s="159"/>
      <c r="C47" s="160"/>
      <c r="D47" s="34"/>
      <c r="E47" s="34"/>
      <c r="F47" s="34"/>
    </row>
    <row r="48" spans="1:6" x14ac:dyDescent="0.2">
      <c r="B48" s="170" t="str">
        <f>A1</f>
        <v>Municipio de Yuriria</v>
      </c>
      <c r="C48" s="172"/>
    </row>
    <row r="49" spans="2:3" x14ac:dyDescent="0.2">
      <c r="B49" s="173" t="s">
        <v>665</v>
      </c>
      <c r="C49" s="175"/>
    </row>
    <row r="50" spans="2:3" x14ac:dyDescent="0.2">
      <c r="B50" s="173" t="str">
        <f>A3</f>
        <v>Correspondiente del 1 de Enero al 31 de Marzo de 2024</v>
      </c>
      <c r="C50" s="175"/>
    </row>
    <row r="51" spans="2:3" x14ac:dyDescent="0.2">
      <c r="B51" s="154"/>
      <c r="C51" s="155"/>
    </row>
    <row r="52" spans="2:3" x14ac:dyDescent="0.2">
      <c r="B52" s="161" t="s">
        <v>486</v>
      </c>
      <c r="C52" s="163">
        <f>H1</f>
        <v>2024</v>
      </c>
    </row>
    <row r="53" spans="2:3" x14ac:dyDescent="0.2">
      <c r="B53" s="157" t="s">
        <v>88</v>
      </c>
      <c r="C53" s="162">
        <v>-347773102.44999999</v>
      </c>
    </row>
    <row r="54" spans="2:3" x14ac:dyDescent="0.2">
      <c r="B54" s="157" t="s">
        <v>87</v>
      </c>
      <c r="C54" s="162">
        <v>236270491.09</v>
      </c>
    </row>
    <row r="55" spans="2:3" x14ac:dyDescent="0.2">
      <c r="B55" s="157" t="s">
        <v>666</v>
      </c>
      <c r="C55" s="162">
        <v>-72125481.569999993</v>
      </c>
    </row>
    <row r="56" spans="2:3" x14ac:dyDescent="0.2">
      <c r="B56" s="157" t="s">
        <v>86</v>
      </c>
      <c r="C56" s="162">
        <v>99156282.129999995</v>
      </c>
    </row>
    <row r="57" spans="2:3" x14ac:dyDescent="0.2">
      <c r="B57" s="157" t="s">
        <v>85</v>
      </c>
      <c r="C57" s="162">
        <v>0</v>
      </c>
    </row>
    <row r="58" spans="2:3" x14ac:dyDescent="0.2">
      <c r="B58" s="157" t="s">
        <v>84</v>
      </c>
      <c r="C58" s="162">
        <v>3505883.98</v>
      </c>
    </row>
    <row r="59" spans="2:3" x14ac:dyDescent="0.2">
      <c r="B59" s="157" t="s">
        <v>83</v>
      </c>
      <c r="C59" s="162">
        <v>80965926.819999993</v>
      </c>
    </row>
    <row r="61" spans="2:3" x14ac:dyDescent="0.2">
      <c r="B61" s="153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B39:C39"/>
    <mergeCell ref="B48:C48"/>
    <mergeCell ref="B49:C49"/>
    <mergeCell ref="B50:C50"/>
    <mergeCell ref="A1:F1"/>
    <mergeCell ref="A2:F2"/>
    <mergeCell ref="A3:F3"/>
    <mergeCell ref="B37:C37"/>
    <mergeCell ref="B38:C38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7" t="s">
        <v>50</v>
      </c>
      <c r="C1" s="108"/>
      <c r="D1" s="108"/>
      <c r="E1" s="109"/>
    </row>
    <row r="2" spans="1:8" ht="15" customHeight="1" x14ac:dyDescent="0.2">
      <c r="A2" s="2" t="s">
        <v>31</v>
      </c>
    </row>
    <row r="3" spans="1:8" x14ac:dyDescent="0.2">
      <c r="A3" s="1"/>
    </row>
    <row r="4" spans="1:8" s="111" customFormat="1" x14ac:dyDescent="0.2">
      <c r="A4" s="110" t="s">
        <v>33</v>
      </c>
    </row>
    <row r="5" spans="1:8" s="111" customFormat="1" ht="39.9" customHeight="1" x14ac:dyDescent="0.2">
      <c r="A5" s="190" t="s">
        <v>34</v>
      </c>
      <c r="B5" s="190"/>
      <c r="C5" s="190"/>
      <c r="D5" s="190"/>
      <c r="E5" s="190"/>
      <c r="H5" s="112"/>
    </row>
    <row r="6" spans="1:8" s="111" customFormat="1" x14ac:dyDescent="0.2">
      <c r="A6" s="113"/>
      <c r="B6" s="113"/>
      <c r="C6" s="113"/>
      <c r="D6" s="113"/>
      <c r="H6" s="112"/>
    </row>
    <row r="7" spans="1:8" s="111" customFormat="1" ht="13.2" x14ac:dyDescent="0.25">
      <c r="A7" s="112" t="s">
        <v>35</v>
      </c>
      <c r="B7" s="112"/>
      <c r="C7" s="112"/>
      <c r="D7" s="112"/>
    </row>
    <row r="8" spans="1:8" s="111" customFormat="1" x14ac:dyDescent="0.2">
      <c r="A8" s="112"/>
      <c r="B8" s="112"/>
      <c r="C8" s="112"/>
      <c r="D8" s="112"/>
    </row>
    <row r="9" spans="1:8" s="111" customFormat="1" x14ac:dyDescent="0.2">
      <c r="A9" s="126" t="s">
        <v>122</v>
      </c>
      <c r="B9" s="112"/>
      <c r="C9" s="112"/>
      <c r="D9" s="112"/>
    </row>
    <row r="10" spans="1:8" s="111" customFormat="1" ht="26.1" customHeight="1" x14ac:dyDescent="0.2">
      <c r="A10" s="114" t="s">
        <v>591</v>
      </c>
      <c r="B10" s="191" t="s">
        <v>36</v>
      </c>
      <c r="C10" s="191"/>
      <c r="D10" s="191"/>
      <c r="E10" s="191"/>
    </row>
    <row r="11" spans="1:8" s="111" customFormat="1" ht="12.9" customHeight="1" x14ac:dyDescent="0.2">
      <c r="A11" s="115" t="s">
        <v>592</v>
      </c>
      <c r="B11" s="116" t="s">
        <v>37</v>
      </c>
      <c r="C11" s="116"/>
      <c r="D11" s="116"/>
      <c r="E11" s="116"/>
    </row>
    <row r="12" spans="1:8" s="111" customFormat="1" ht="26.1" customHeight="1" x14ac:dyDescent="0.2">
      <c r="A12" s="115" t="s">
        <v>593</v>
      </c>
      <c r="B12" s="191" t="s">
        <v>38</v>
      </c>
      <c r="C12" s="191"/>
      <c r="D12" s="191"/>
      <c r="E12" s="191"/>
    </row>
    <row r="13" spans="1:8" s="111" customFormat="1" ht="26.1" customHeight="1" x14ac:dyDescent="0.2">
      <c r="A13" s="115" t="s">
        <v>594</v>
      </c>
      <c r="B13" s="191" t="s">
        <v>39</v>
      </c>
      <c r="C13" s="191"/>
      <c r="D13" s="191"/>
      <c r="E13" s="191"/>
    </row>
    <row r="14" spans="1:8" s="111" customFormat="1" ht="11.25" customHeight="1" x14ac:dyDescent="0.2">
      <c r="A14" s="117"/>
      <c r="B14" s="118"/>
      <c r="C14" s="118"/>
      <c r="D14" s="118"/>
      <c r="E14" s="118"/>
    </row>
    <row r="15" spans="1:8" s="111" customFormat="1" ht="39" customHeight="1" x14ac:dyDescent="0.2">
      <c r="A15" s="114" t="s">
        <v>595</v>
      </c>
      <c r="B15" s="116" t="s">
        <v>40</v>
      </c>
    </row>
    <row r="16" spans="1:8" s="111" customFormat="1" ht="12.9" customHeight="1" x14ac:dyDescent="0.2">
      <c r="A16" s="115" t="s">
        <v>596</v>
      </c>
    </row>
    <row r="17" spans="1:4" s="111" customFormat="1" ht="12.9" customHeight="1" x14ac:dyDescent="0.2">
      <c r="A17" s="116"/>
    </row>
    <row r="18" spans="1:4" s="111" customFormat="1" ht="12.9" customHeight="1" x14ac:dyDescent="0.2">
      <c r="A18" s="126" t="s">
        <v>94</v>
      </c>
    </row>
    <row r="19" spans="1:4" s="111" customFormat="1" ht="12.9" customHeight="1" x14ac:dyDescent="0.2">
      <c r="A19" s="119" t="s">
        <v>597</v>
      </c>
    </row>
    <row r="20" spans="1:4" s="111" customFormat="1" ht="12.9" customHeight="1" x14ac:dyDescent="0.2">
      <c r="A20" s="119" t="s">
        <v>598</v>
      </c>
    </row>
    <row r="21" spans="1:4" s="111" customFormat="1" x14ac:dyDescent="0.2">
      <c r="A21" s="112"/>
    </row>
    <row r="22" spans="1:4" s="111" customFormat="1" x14ac:dyDescent="0.2">
      <c r="A22" s="112" t="s">
        <v>515</v>
      </c>
      <c r="B22" s="112"/>
      <c r="C22" s="112"/>
      <c r="D22" s="112"/>
    </row>
    <row r="23" spans="1:4" s="111" customFormat="1" x14ac:dyDescent="0.2">
      <c r="A23" s="112" t="s">
        <v>516</v>
      </c>
      <c r="B23" s="112"/>
      <c r="C23" s="112"/>
      <c r="D23" s="112"/>
    </row>
    <row r="24" spans="1:4" s="111" customFormat="1" x14ac:dyDescent="0.2">
      <c r="A24" s="112" t="s">
        <v>517</v>
      </c>
      <c r="B24" s="112"/>
      <c r="C24" s="112"/>
      <c r="D24" s="112"/>
    </row>
    <row r="25" spans="1:4" s="111" customFormat="1" x14ac:dyDescent="0.2">
      <c r="A25" s="112" t="s">
        <v>518</v>
      </c>
      <c r="B25" s="112"/>
      <c r="C25" s="112"/>
      <c r="D25" s="112"/>
    </row>
    <row r="26" spans="1:4" s="111" customFormat="1" x14ac:dyDescent="0.2">
      <c r="A26" s="112" t="s">
        <v>519</v>
      </c>
      <c r="B26" s="112"/>
      <c r="C26" s="112"/>
      <c r="D26" s="112"/>
    </row>
    <row r="27" spans="1:4" s="111" customFormat="1" x14ac:dyDescent="0.2">
      <c r="A27" s="112"/>
      <c r="B27" s="112"/>
      <c r="C27" s="112"/>
      <c r="D27" s="112"/>
    </row>
    <row r="28" spans="1:4" s="111" customFormat="1" ht="12" x14ac:dyDescent="0.25">
      <c r="A28" s="117" t="s">
        <v>95</v>
      </c>
      <c r="B28" s="112"/>
      <c r="C28" s="112"/>
      <c r="D28" s="112"/>
    </row>
    <row r="29" spans="1:4" s="111" customFormat="1" x14ac:dyDescent="0.2">
      <c r="A29" s="112"/>
      <c r="B29" s="112"/>
      <c r="C29" s="112"/>
      <c r="D29" s="112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ACT</vt:lpstr>
      <vt:lpstr>ACT (I)</vt:lpstr>
      <vt:lpstr>ESF</vt:lpstr>
      <vt:lpstr>ESF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2024-04-30T21:49:26Z</cp:lastPrinted>
  <dcterms:created xsi:type="dcterms:W3CDTF">2012-12-11T20:36:24Z</dcterms:created>
  <dcterms:modified xsi:type="dcterms:W3CDTF">2024-05-01T02:56:40Z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